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n.akazawa\Desktop\(R6.1.18)Fwd 【県市町村課：照会 1月26日〆】公営企業に係る経営比較分析表（令和４年度決算）の分析等について（照会）\回答\"/>
    </mc:Choice>
  </mc:AlternateContent>
  <xr:revisionPtr revIDLastSave="0" documentId="13_ncr:1_{91B07052-1B9E-4531-8DA5-6BD7558236DD}" xr6:coauthVersionLast="47" xr6:coauthVersionMax="47" xr10:uidLastSave="{00000000-0000-0000-0000-000000000000}"/>
  <workbookProtection workbookAlgorithmName="SHA-512" workbookHashValue="z276wgGEw+xLR/JLgjlLYfmNQnLNVYZ5aE9lQpxdgMLb6XbviqpI12mID0RMcbuWTAU3UoHaF/8HzmgswC8o8w==" workbookSaltValue="mzLwEWX51V6nSeC6LWRmo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BB8" i="4"/>
  <c r="AT8" i="4"/>
  <c r="AL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<sst xmlns="http://schemas.openxmlformats.org/spreadsheetml/2006/main" count="228" uniqueCount="113">
  <si>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</si>
  <si>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</si>
  <si>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</si>
  <si>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</si>
  <si>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</si>
  <si>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</si>
  <si>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</si>
  <si>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</si>
  <si>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</si>
  <si>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</si>
  <si>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</si>
  <si>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</si>
  <si>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</si>
  <si>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</si>
  <si>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</si>
  <si>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</si>
  <si>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</si>
  <si>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</si>
  <si>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</si>
  <si>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</si>
  <si>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</si>
  <si>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</si>
  <si>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</si>
  <si>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</si>
  <si>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</si>
  <si>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</si>
  <si>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</si>
  <si>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</si>
  <si>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</si>
  <si>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</si>
  <si>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</si>
  <si>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</si>
  <si>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</si>
  <si>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</si>
  <si>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</si>
  <si>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</si>
  <si>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</si>
  <si>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</si>
  <si>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</si>
  <si>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</si>
  <si>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</si>
  <si>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</si>
  <si>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</si>
  <si>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</si>
  <si>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</si>
  <si>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</si>
  <si>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</si>
  <si>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</si>
  <si>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</si>
  <si>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</si>
  <si>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</si>
  <si>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</si>
  <si>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</si>
  <si>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</si>
  <si>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</si>
  <si>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</si>
  <si>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</si>
  <si>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</si>
  <si>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</si>
  <si>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</si>
  <si>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</si>
  <si>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</si>
  <si>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</si>
  <si>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</si>
  <si>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</si>
  <si>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</si>
  <si>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</si>
  <si>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</si>
  <si>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</si>
  <si>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</si>
  <si>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</si>
  <si>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</si>
  <si>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</si>
  <si>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</si>
  <si>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</si>
  <si>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</si>
  <si>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</si>
  <si>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</si>
  <si>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</si>
  <si>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</si>
  <si>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</si>
  <si>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</si>
  <si>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</si>
  <si>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</si>
  <si>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</si>
  <si>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</si>
  <si>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</si>
  <si>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</si>
  <si>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</si>
  <si>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</si>
  <si>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</si>
  <si>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</si>
  <si>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</si>
  <si>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</si>
  <si>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</si>
  <si>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</si>
  <si>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</si>
  <si>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</si>
  <si>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</si>
  <si>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</si>
  <si>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</si>
  <si>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</si>
  <si>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</si>
  <si>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</si>
  <si>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</si>
  <si>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</si>
  <si>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</si>
  <si>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</si>
  <si>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</si>
  <si>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</si>
  <si>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color theme="1"/>
        <rFont val="ＭＳ ゴシック"/>
        <family val="3"/>
        <charset val="128"/>
      </rPr>
      <t>有形固定資産減価償却率は、類似団体平均値をやや下回っており、本市の資産全体の老朽度合いは平均的である一方、管路経年化率が類似団体平均値を大幅に下回っていることから、浄水場や配水池などの管路以外の資産の老朽化が進んでいることが推測されます。
　また、管路更新率も類似団体平均値を大きく下回っていることから、今後更新が必要な管路の比率が高くなることが予想されます。</t>
    </r>
    <r>
      <rPr>
        <sz val="11"/>
        <color rgb="FFFF0000"/>
        <rFont val="ＭＳ ゴシック"/>
        <family val="3"/>
        <charset val="128"/>
      </rPr>
      <t xml:space="preserve">
　</t>
    </r>
    <r>
      <rPr>
        <sz val="11"/>
        <color theme="1"/>
        <rFont val="ＭＳ ゴシック"/>
        <family val="3"/>
        <charset val="128"/>
      </rPr>
      <t>アセットマネジメントの運用により、更新対象の施設を把握し、老朽度や重要度に応じて更新を行っていく必要があります。</t>
    </r>
    <rPh sb="226" eb="227">
      <t>オコナ</t>
    </rPh>
    <rPh sb="231" eb="233">
      <t>ヒツヨウ</t>
    </rPh>
    <phoneticPr fontId="4"/>
  </si>
  <si>
    <t>(1)健全性について
　経常収支比率及び料金回収率とも前年度から低下しましたが、100％を上回っており、健全な経営を保てていると評価できます。
 流動比率については、類似団体平均を大きく下回っています。当市は他団体と比較し、給水区域面積が広く管路延長が非常に長いため、その更新に多額の費用を要します。現金支出や企業債元利償還金が増大し、結果として流動資産が少なく、流動負債が多くなっていることが要因といえます。
　また、企業債残高対給水収益比率は依然として類似団体平均を上回っていますが、これは企業債残高が多いためです。給水収益と企業債の発行額とのバランスを注視しながら経営を行っていく必要があります。
(2)効率性について
　施設利用率については、類似団体平均を上回っている一方、有収率は平均を大きく下回る状況が続いています。管路延長が長く、かつ山間部を抱えている当市の地理的要因により、管路の維持管理が困難であることがその一因と考えられます。漏水調査及び修繕の結果、令和3年度まで改善傾向であったものの令和4年度は低下した。引き続き計画的かつ効果的な対策を行い、更なる有収率の改善に努める必要があります。</t>
    <rPh sb="27" eb="30">
      <t>ゼンネンド</t>
    </rPh>
    <rPh sb="32" eb="34">
      <t>テイカ</t>
    </rPh>
    <rPh sb="436" eb="438">
      <t>レイワ</t>
    </rPh>
    <rPh sb="439" eb="441">
      <t>ネンド</t>
    </rPh>
    <rPh sb="443" eb="447">
      <t>カイゼンケイコウ</t>
    </rPh>
    <rPh sb="454" eb="456">
      <t>レイワ</t>
    </rPh>
    <rPh sb="457" eb="459">
      <t>ネンド</t>
    </rPh>
    <rPh sb="460" eb="462">
      <t>テイカ</t>
    </rPh>
    <phoneticPr fontId="4"/>
  </si>
  <si>
    <t>　令和4年度も経営の健全性は保たれているといえます。今後は老朽化により更新が必要な施設や管路の増加が見込まれるため、費用削減や、計画的な企業債の発行による財源確保に引き続き取り組む必要があります。
　また、給水需要が減少傾向にある中、将来にわたり健全経営を継続するためには、「那須塩原市水道事業経営戦略」に沿った計画的な投資と更なるコストの削減等が求められます。常に財政状況や財政見通しを点検し、必要に応じて適切な対策を講じながら、安心安全な水の供給に取り組んでいきます。</t>
    <rPh sb="82" eb="83">
      <t>ヒ</t>
    </rPh>
    <rPh sb="84" eb="8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</si>
</sst>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0.28000000000000003</c:v>
                </c:pt>
                <c:pt idx="1">
                  <c:v>0.17</c:v>
                </c:pt>
                <c:pt idx="2">
                  <c:v>0.18</c:v>
                </c:pt>
                <c:pt idx="3">
                  <c:v>0.08</c:v>
                </c:pt>
                <c:pt idx="4">
                  <c:v>0.24</c:v>
                </c:pt>
              </c:numCache>
            </c:numRef>
          </c:val>
          <c:extLst>
            <c:ext xmlns:c16="http://schemas.microsoft.com/office/drawing/2014/chart" uri="{C3380CC4-5D6E-409C-BE32-E72D297353CC}">
              <c16:uniqueId val="{00000000-87E7-40FF-85D8-9231C31044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87E7-40FF-85D8-9231C31044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69.31</c:v>
                </c:pt>
                <c:pt idx="1">
                  <c:v>72.02</c:v>
                </c:pt>
                <c:pt idx="2">
                  <c:v>71.040000000000006</c:v>
                </c:pt>
                <c:pt idx="3">
                  <c:v>71.650000000000006</c:v>
                </c:pt>
                <c:pt idx="4">
                  <c:v>73.52</c:v>
                </c:pt>
              </c:numCache>
            </c:numRef>
          </c:val>
          <c:extLst>
            <c:ext xmlns:c16="http://schemas.microsoft.com/office/drawing/2014/chart" uri="{C3380CC4-5D6E-409C-BE32-E72D297353CC}">
              <c16:uniqueId val="{00000000-9FB0-43F5-9291-6CD626EC7F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FB0-43F5-9291-6CD626EC7F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77.23</c:v>
                </c:pt>
                <c:pt idx="1">
                  <c:v>78.81</c:v>
                </c:pt>
                <c:pt idx="2">
                  <c:v>79.81</c:v>
                </c:pt>
                <c:pt idx="3">
                  <c:v>81.22</c:v>
                </c:pt>
                <c:pt idx="4">
                  <c:v>79.27</c:v>
                </c:pt>
              </c:numCache>
            </c:numRef>
          </c:val>
          <c:extLst>
            <c:ext xmlns:c16="http://schemas.microsoft.com/office/drawing/2014/chart" uri="{C3380CC4-5D6E-409C-BE32-E72D297353CC}">
              <c16:uniqueId val="{00000000-F338-4363-819B-B26545BFB8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F338-4363-819B-B26545BFB8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114.37</c:v>
                </c:pt>
                <c:pt idx="1">
                  <c:v>110.99</c:v>
                </c:pt>
                <c:pt idx="2">
                  <c:v>112.31</c:v>
                </c:pt>
                <c:pt idx="3">
                  <c:v>112.82</c:v>
                </c:pt>
                <c:pt idx="4">
                  <c:v>110.02</c:v>
                </c:pt>
              </c:numCache>
            </c:numRef>
          </c:val>
          <c:extLst>
            <c:ext xmlns:c16="http://schemas.microsoft.com/office/drawing/2014/chart" uri="{C3380CC4-5D6E-409C-BE32-E72D297353CC}">
              <c16:uniqueId val="{00000000-2E7B-40D3-8242-3574CD65C0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2E7B-40D3-8242-3574CD65C0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42.65</c:v>
                </c:pt>
                <c:pt idx="1">
                  <c:v>44.18</c:v>
                </c:pt>
                <c:pt idx="2">
                  <c:v>45.24</c:v>
                </c:pt>
                <c:pt idx="3">
                  <c:v>45.94</c:v>
                </c:pt>
                <c:pt idx="4">
                  <c:v>47.58</c:v>
                </c:pt>
              </c:numCache>
            </c:numRef>
          </c:val>
          <c:extLst>
            <c:ext xmlns:c16="http://schemas.microsoft.com/office/drawing/2014/chart" uri="{C3380CC4-5D6E-409C-BE32-E72D297353CC}">
              <c16:uniqueId val="{00000000-E2B3-47C8-BBD6-CFDF202E2F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E2B3-47C8-BBD6-CFDF202E2F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2.86</c:v>
                </c:pt>
                <c:pt idx="1">
                  <c:v>3.07</c:v>
                </c:pt>
                <c:pt idx="2">
                  <c:v>3.17</c:v>
                </c:pt>
                <c:pt idx="3">
                  <c:v>2.74</c:v>
                </c:pt>
                <c:pt idx="4">
                  <c:v>4.4000000000000004</c:v>
                </c:pt>
              </c:numCache>
            </c:numRef>
          </c:val>
          <c:extLst>
            <c:ext xmlns:c16="http://schemas.microsoft.com/office/drawing/2014/chart" uri="{C3380CC4-5D6E-409C-BE32-E72D297353CC}">
              <c16:uniqueId val="{00000000-C249-4A47-AF1C-AEEC39278E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C249-4A47-AF1C-AEEC39278E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C6-48C7-826F-E7B8723A8D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24C6-48C7-826F-E7B8723A8D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226.54</c:v>
                </c:pt>
                <c:pt idx="1">
                  <c:v>226.13</c:v>
                </c:pt>
                <c:pt idx="2">
                  <c:v>196.23</c:v>
                </c:pt>
                <c:pt idx="3">
                  <c:v>207.66</c:v>
                </c:pt>
                <c:pt idx="4">
                  <c:v>254.25</c:v>
                </c:pt>
              </c:numCache>
            </c:numRef>
          </c:val>
          <c:extLst>
            <c:ext xmlns:c16="http://schemas.microsoft.com/office/drawing/2014/chart" uri="{C3380CC4-5D6E-409C-BE32-E72D297353CC}">
              <c16:uniqueId val="{00000000-CDDE-4F39-87B7-FD92DE2FE2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CDDE-4F39-87B7-FD92DE2FE2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405.09</c:v>
                </c:pt>
                <c:pt idx="1">
                  <c:v>392.43</c:v>
                </c:pt>
                <c:pt idx="2">
                  <c:v>418.53</c:v>
                </c:pt>
                <c:pt idx="3">
                  <c:v>397.29</c:v>
                </c:pt>
                <c:pt idx="4">
                  <c:v>383.9</c:v>
                </c:pt>
              </c:numCache>
            </c:numRef>
          </c:val>
          <c:extLst>
            <c:ext xmlns:c16="http://schemas.microsoft.com/office/drawing/2014/chart" uri="{C3380CC4-5D6E-409C-BE32-E72D297353CC}">
              <c16:uniqueId val="{00000000-3F3B-49C6-9CC1-DCA7FC5B26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3F3B-49C6-9CC1-DCA7FC5B26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110.01</c:v>
                </c:pt>
                <c:pt idx="1">
                  <c:v>107.07</c:v>
                </c:pt>
                <c:pt idx="2">
                  <c:v>102.82</c:v>
                </c:pt>
                <c:pt idx="3">
                  <c:v>108.85</c:v>
                </c:pt>
                <c:pt idx="4">
                  <c:v>105.43</c:v>
                </c:pt>
              </c:numCache>
            </c:numRef>
          </c:val>
          <c:extLst>
            <c:ext xmlns:c16="http://schemas.microsoft.com/office/drawing/2014/chart" uri="{C3380CC4-5D6E-409C-BE32-E72D297353CC}">
              <c16:uniqueId val="{00000000-AE10-438E-A394-174F2D6EA7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AE10-438E-A394-174F2D6EA7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163.74</c:v>
                </c:pt>
                <c:pt idx="1">
                  <c:v>168.56</c:v>
                </c:pt>
                <c:pt idx="2">
                  <c:v>167.71</c:v>
                </c:pt>
                <c:pt idx="3">
                  <c:v>166.07</c:v>
                </c:pt>
                <c:pt idx="4">
                  <c:v>171.72</c:v>
                </c:pt>
              </c:numCache>
            </c:numRef>
          </c:val>
          <c:extLst>
            <c:ext xmlns:c16="http://schemas.microsoft.com/office/drawing/2014/chart" uri="{C3380CC4-5D6E-409C-BE32-E72D297353CC}">
              <c16:uniqueId val="{00000000-8F36-4C9B-AFFF-9AF3A947E6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F36-4C9B-AFFF-9AF3A947E6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栃木県　那須塩原市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2"/>
      <c r="AL8" s="67">
        <f>データ!$R$6</f>
        <v>116733</v>
      </c>
      <c r="AM8" s="67"/>
      <c r="AN8" s="67"/>
      <c r="AO8" s="67"/>
      <c r="AP8" s="67"/>
      <c r="AQ8" s="67"/>
      <c r="AR8" s="67"/>
      <c r="AS8" s="67"/>
      <c r="AT8" s="37">
        <f>データ!$S$6</f>
        <v>592.74</v>
      </c>
      <c r="AU8" s="38"/>
      <c r="AV8" s="38"/>
      <c r="AW8" s="38"/>
      <c r="AX8" s="38"/>
      <c r="AY8" s="38"/>
      <c r="AZ8" s="38"/>
      <c r="BA8" s="38"/>
      <c r="BB8" s="56">
        <f>データ!$T$6</f>
        <v>196.94</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2">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2">
      <c r="A10" s="2"/>
      <c r="B10" s="37" t="str">
        <f>データ!$N$6</f>
        <v>-</v>
      </c>
      <c r="C10" s="38"/>
      <c r="D10" s="38"/>
      <c r="E10" s="38"/>
      <c r="F10" s="38"/>
      <c r="G10" s="38"/>
      <c r="H10" s="38"/>
      <c r="I10" s="37">
        <f>データ!$O$6</f>
        <v>67.08</v>
      </c>
      <c r="J10" s="38"/>
      <c r="K10" s="38"/>
      <c r="L10" s="38"/>
      <c r="M10" s="38"/>
      <c r="N10" s="38"/>
      <c r="O10" s="66"/>
      <c r="P10" s="56">
        <f>データ!$P$6</f>
        <v>97.54</v>
      </c>
      <c r="Q10" s="56"/>
      <c r="R10" s="56"/>
      <c r="S10" s="56"/>
      <c r="T10" s="56"/>
      <c r="U10" s="56"/>
      <c r="V10" s="56"/>
      <c r="W10" s="67">
        <f>データ!$Q$6</f>
        <v>3657</v>
      </c>
      <c r="X10" s="67"/>
      <c r="Y10" s="67"/>
      <c r="Z10" s="67"/>
      <c r="AA10" s="67"/>
      <c r="AB10" s="67"/>
      <c r="AC10" s="67"/>
      <c r="AD10" s="2"/>
      <c r="AE10" s="2"/>
      <c r="AF10" s="2"/>
      <c r="AG10" s="2"/>
      <c r="AH10" s="2"/>
      <c r="AI10" s="2"/>
      <c r="AJ10" s="2"/>
      <c r="AK10" s="2"/>
      <c r="AL10" s="67">
        <f>データ!$U$6</f>
        <v>113568</v>
      </c>
      <c r="AM10" s="67"/>
      <c r="AN10" s="67"/>
      <c r="AO10" s="67"/>
      <c r="AP10" s="67"/>
      <c r="AQ10" s="67"/>
      <c r="AR10" s="67"/>
      <c r="AS10" s="67"/>
      <c r="AT10" s="37">
        <f>データ!$V$6</f>
        <v>254.26</v>
      </c>
      <c r="AU10" s="38"/>
      <c r="AV10" s="38"/>
      <c r="AW10" s="38"/>
      <c r="AX10" s="38"/>
      <c r="AY10" s="38"/>
      <c r="AZ10" s="38"/>
      <c r="BA10" s="38"/>
      <c r="BB10" s="56">
        <f>データ!$W$6</f>
        <v>446.66</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0"/>
      <c r="BN60" s="40"/>
      <c r="BO60" s="40"/>
      <c r="BP60" s="40"/>
      <c r="BQ60" s="40"/>
      <c r="BR60" s="40"/>
      <c r="BS60" s="40"/>
      <c r="BT60" s="40"/>
      <c r="BU60" s="40"/>
      <c r="BV60" s="40"/>
      <c r="BW60" s="40"/>
      <c r="BX60" s="40"/>
      <c r="BY60" s="40"/>
      <c r="BZ60" s="4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LJ8BR+F8/oS8xhGprl5jjxEcHF+7pedGlYQ4wYYfa+Z8mCznfQXf0Q7pm+2JEUKJZES+TieN43+ElDjNse/xA==" saltValue="2ud6YH+MGCXvOOqzBFgu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92134</v>
      </c>
      <c r="D6" s="20">
        <f t="shared" si="3"/>
        <v>46</v>
      </c>
      <c r="E6" s="20">
        <f t="shared" si="3"/>
        <v>1</v>
      </c>
      <c r="F6" s="20">
        <f t="shared" si="3"/>
        <v>0</v>
      </c>
      <c r="G6" s="20">
        <f t="shared" si="3"/>
        <v>1</v>
      </c>
      <c r="H6" s="20" t="str">
        <f t="shared" si="3"/>
        <v>栃木県　那須塩原市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67.08</v>
      </c>
      <c r="P6" s="21">
        <f t="shared" si="3"/>
        <v>97.54</v>
      </c>
      <c r="Q6" s="21">
        <f t="shared" si="3"/>
        <v>3657</v>
      </c>
      <c r="R6" s="21">
        <f t="shared" si="3"/>
        <v>116733</v>
      </c>
      <c r="S6" s="21">
        <f t="shared" si="3"/>
        <v>592.74</v>
      </c>
      <c r="T6" s="21">
        <f t="shared" si="3"/>
        <v>196.94</v>
      </c>
      <c r="U6" s="21">
        <f t="shared" si="3"/>
        <v>113568</v>
      </c>
      <c r="V6" s="21">
        <f t="shared" si="3"/>
        <v>254.26</v>
      </c>
      <c r="W6" s="21">
        <f t="shared" si="3"/>
        <v>446.66</v>
      </c>
      <c r="X6" s="22">
        <f>IF(X7="",NA(),X7)</f>
        <v>114.37</v>
      </c>
      <c r="Y6" s="22">
        <f t="shared" ref="Y6:AG6" si="4">IF(Y7="",NA(),Y7)</f>
        <v>110.99</v>
      </c>
      <c r="Z6" s="22">
        <f t="shared" si="4"/>
        <v>112.31</v>
      </c>
      <c r="AA6" s="22">
        <f t="shared" si="4"/>
        <v>112.82</v>
      </c>
      <c r="AB6" s="22">
        <f t="shared" si="4"/>
        <v>110.02</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226.54</v>
      </c>
      <c r="AU6" s="22">
        <f t="shared" ref="AU6:BC6" si="6">IF(AU7="",NA(),AU7)</f>
        <v>226.13</v>
      </c>
      <c r="AV6" s="22">
        <f t="shared" si="6"/>
        <v>196.23</v>
      </c>
      <c r="AW6" s="22">
        <f t="shared" si="6"/>
        <v>207.66</v>
      </c>
      <c r="AX6" s="22">
        <f t="shared" si="6"/>
        <v>254.25</v>
      </c>
      <c r="AY6" s="22">
        <f t="shared" si="6"/>
        <v>335.6</v>
      </c>
      <c r="AZ6" s="22">
        <f t="shared" si="6"/>
        <v>358.91</v>
      </c>
      <c r="BA6" s="22">
        <f t="shared" si="6"/>
        <v>360.96</v>
      </c>
      <c r="BB6" s="22">
        <f t="shared" si="6"/>
        <v>351.29</v>
      </c>
      <c r="BC6" s="22">
        <f t="shared" si="6"/>
        <v>364.24</v>
      </c>
      <c r="BD6" s="21" t="str">
        <f>IF(BD7="","",IF(BD7="-","【-】","【"&amp;SUBSTITUTE(TEXT(BD7,"#,##0.00"),"-","△")&amp;"】"))</f>
        <v>【252.29】</v>
      </c>
      <c r="BE6" s="22">
        <f>IF(BE7="",NA(),BE7)</f>
        <v>405.09</v>
      </c>
      <c r="BF6" s="22">
        <f t="shared" ref="BF6:BN6" si="7">IF(BF7="",NA(),BF7)</f>
        <v>392.43</v>
      </c>
      <c r="BG6" s="22">
        <f t="shared" si="7"/>
        <v>418.53</v>
      </c>
      <c r="BH6" s="22">
        <f t="shared" si="7"/>
        <v>397.29</v>
      </c>
      <c r="BI6" s="22">
        <f t="shared" si="7"/>
        <v>383.9</v>
      </c>
      <c r="BJ6" s="22">
        <f t="shared" si="7"/>
        <v>258.26</v>
      </c>
      <c r="BK6" s="22">
        <f t="shared" si="7"/>
        <v>247.27</v>
      </c>
      <c r="BL6" s="22">
        <f t="shared" si="7"/>
        <v>239.18</v>
      </c>
      <c r="BM6" s="22">
        <f t="shared" si="7"/>
        <v>236.29</v>
      </c>
      <c r="BN6" s="22">
        <f t="shared" si="7"/>
        <v>238.77</v>
      </c>
      <c r="BO6" s="21" t="str">
        <f>IF(BO7="","",IF(BO7="-","【-】","【"&amp;SUBSTITUTE(TEXT(BO7,"#,##0.00"),"-","△")&amp;"】"))</f>
        <v>【268.07】</v>
      </c>
      <c r="BP6" s="22">
        <f>IF(BP7="",NA(),BP7)</f>
        <v>110.01</v>
      </c>
      <c r="BQ6" s="22">
        <f t="shared" ref="BQ6:BY6" si="8">IF(BQ7="",NA(),BQ7)</f>
        <v>107.07</v>
      </c>
      <c r="BR6" s="22">
        <f t="shared" si="8"/>
        <v>102.82</v>
      </c>
      <c r="BS6" s="22">
        <f t="shared" si="8"/>
        <v>108.85</v>
      </c>
      <c r="BT6" s="22">
        <f t="shared" si="8"/>
        <v>105.43</v>
      </c>
      <c r="BU6" s="22">
        <f t="shared" si="8"/>
        <v>106.07</v>
      </c>
      <c r="BV6" s="22">
        <f t="shared" si="8"/>
        <v>105.34</v>
      </c>
      <c r="BW6" s="22">
        <f t="shared" si="8"/>
        <v>101.89</v>
      </c>
      <c r="BX6" s="22">
        <f t="shared" si="8"/>
        <v>104.33</v>
      </c>
      <c r="BY6" s="22">
        <f t="shared" si="8"/>
        <v>98.85</v>
      </c>
      <c r="BZ6" s="21" t="str">
        <f>IF(BZ7="","",IF(BZ7="-","【-】","【"&amp;SUBSTITUTE(TEXT(BZ7,"#,##0.00"),"-","△")&amp;"】"))</f>
        <v>【97.47】</v>
      </c>
      <c r="CA6" s="22">
        <f>IF(CA7="",NA(),CA7)</f>
        <v>163.74</v>
      </c>
      <c r="CB6" s="22">
        <f t="shared" ref="CB6:CJ6" si="9">IF(CB7="",NA(),CB7)</f>
        <v>168.56</v>
      </c>
      <c r="CC6" s="22">
        <f t="shared" si="9"/>
        <v>167.71</v>
      </c>
      <c r="CD6" s="22">
        <f t="shared" si="9"/>
        <v>166.07</v>
      </c>
      <c r="CE6" s="22">
        <f t="shared" si="9"/>
        <v>171.72</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69.31</v>
      </c>
      <c r="CM6" s="22">
        <f t="shared" ref="CM6:CU6" si="10">IF(CM7="",NA(),CM7)</f>
        <v>72.02</v>
      </c>
      <c r="CN6" s="22">
        <f t="shared" si="10"/>
        <v>71.040000000000006</v>
      </c>
      <c r="CO6" s="22">
        <f t="shared" si="10"/>
        <v>71.650000000000006</v>
      </c>
      <c r="CP6" s="22">
        <f t="shared" si="10"/>
        <v>73.52</v>
      </c>
      <c r="CQ6" s="22">
        <f t="shared" si="10"/>
        <v>62.83</v>
      </c>
      <c r="CR6" s="22">
        <f t="shared" si="10"/>
        <v>62.05</v>
      </c>
      <c r="CS6" s="22">
        <f t="shared" si="10"/>
        <v>63.23</v>
      </c>
      <c r="CT6" s="22">
        <f t="shared" si="10"/>
        <v>62.59</v>
      </c>
      <c r="CU6" s="22">
        <f t="shared" si="10"/>
        <v>61.81</v>
      </c>
      <c r="CV6" s="21" t="str">
        <f>IF(CV7="","",IF(CV7="-","【-】","【"&amp;SUBSTITUTE(TEXT(CV7,"#,##0.00"),"-","△")&amp;"】"))</f>
        <v>【59.97】</v>
      </c>
      <c r="CW6" s="22">
        <f>IF(CW7="",NA(),CW7)</f>
        <v>77.23</v>
      </c>
      <c r="CX6" s="22">
        <f t="shared" ref="CX6:DF6" si="11">IF(CX7="",NA(),CX7)</f>
        <v>78.81</v>
      </c>
      <c r="CY6" s="22">
        <f t="shared" si="11"/>
        <v>79.81</v>
      </c>
      <c r="CZ6" s="22">
        <f t="shared" si="11"/>
        <v>81.22</v>
      </c>
      <c r="DA6" s="22">
        <f t="shared" si="11"/>
        <v>79.27</v>
      </c>
      <c r="DB6" s="22">
        <f t="shared" si="11"/>
        <v>88.86</v>
      </c>
      <c r="DC6" s="22">
        <f t="shared" si="11"/>
        <v>89.11</v>
      </c>
      <c r="DD6" s="22">
        <f t="shared" si="11"/>
        <v>89.35</v>
      </c>
      <c r="DE6" s="22">
        <f t="shared" si="11"/>
        <v>89.7</v>
      </c>
      <c r="DF6" s="22">
        <f t="shared" si="11"/>
        <v>89.24</v>
      </c>
      <c r="DG6" s="21" t="str">
        <f>IF(DG7="","",IF(DG7="-","【-】","【"&amp;SUBSTITUTE(TEXT(DG7,"#,##0.00"),"-","△")&amp;"】"))</f>
        <v>【89.76】</v>
      </c>
      <c r="DH6" s="22">
        <f>IF(DH7="",NA(),DH7)</f>
        <v>42.65</v>
      </c>
      <c r="DI6" s="22">
        <f t="shared" ref="DI6:DQ6" si="12">IF(DI7="",NA(),DI7)</f>
        <v>44.18</v>
      </c>
      <c r="DJ6" s="22">
        <f t="shared" si="12"/>
        <v>45.24</v>
      </c>
      <c r="DK6" s="22">
        <f t="shared" si="12"/>
        <v>45.94</v>
      </c>
      <c r="DL6" s="22">
        <f t="shared" si="12"/>
        <v>47.58</v>
      </c>
      <c r="DM6" s="22">
        <f t="shared" si="12"/>
        <v>47.89</v>
      </c>
      <c r="DN6" s="22">
        <f t="shared" si="12"/>
        <v>48.69</v>
      </c>
      <c r="DO6" s="22">
        <f t="shared" si="12"/>
        <v>49.62</v>
      </c>
      <c r="DP6" s="22">
        <f t="shared" si="12"/>
        <v>50.5</v>
      </c>
      <c r="DQ6" s="22">
        <f t="shared" si="12"/>
        <v>51.28</v>
      </c>
      <c r="DR6" s="21" t="str">
        <f>IF(DR7="","",IF(DR7="-","【-】","【"&amp;SUBSTITUTE(TEXT(DR7,"#,##0.00"),"-","△")&amp;"】"))</f>
        <v>【51.51】</v>
      </c>
      <c r="DS6" s="22">
        <f>IF(DS7="",NA(),DS7)</f>
        <v>2.86</v>
      </c>
      <c r="DT6" s="22">
        <f t="shared" ref="DT6:EB6" si="13">IF(DT7="",NA(),DT7)</f>
        <v>3.07</v>
      </c>
      <c r="DU6" s="22">
        <f t="shared" si="13"/>
        <v>3.17</v>
      </c>
      <c r="DV6" s="22">
        <f t="shared" si="13"/>
        <v>2.74</v>
      </c>
      <c r="DW6" s="22">
        <f t="shared" si="13"/>
        <v>4.4000000000000004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0.28000000000000003</v>
      </c>
      <c r="EE6" s="22">
        <f t="shared" ref="EE6:EM6" si="14">IF(EE7="",NA(),EE7)</f>
        <v>0.17</v>
      </c>
      <c r="EF6" s="22">
        <f t="shared" si="14"/>
        <v>0.18</v>
      </c>
      <c r="EG6" s="22">
        <f t="shared" si="14"/>
        <v>0.08</v>
      </c>
      <c r="EH6" s="22">
        <f t="shared" si="14"/>
        <v>0.24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92134</v>
      </c>
      <c r="D7" s="24">
        <v>46</v>
      </c>
      <c r="E7" s="24">
        <v>1</v>
      </c>
      <c r="F7" s="24">
        <v>0</v>
      </c>
      <c r="G7" s="24">
        <v>1</v>
      </c>
      <c r="H7" s="24" t="s">
        <v>93</v>
      </c>
      <c r="I7" s="24" t="s">
        <v>94</v>
      </c>
      <c r="J7" s="24" t="s">
        <v>95</v>
      </c>
      <c r="K7" s="24" t="s">
        <v>96</v>
      </c>
      <c r="L7" s="24" t="s">
        <v>97</v>
      </c>
      <c r="M7" s="24" t="s">
        <v>98</v>
      </c>
      <c r="N7" s="25" t="s">
        <v>99</v>
      </c>
      <c r="O7" s="25">
        <v>67.08</v>
      </c>
      <c r="P7" s="25">
        <v>97.54</v>
      </c>
      <c r="Q7" s="25">
        <v>3657</v>
      </c>
      <c r="R7" s="25">
        <v>116733</v>
      </c>
      <c r="S7" s="25">
        <v>592.74</v>
      </c>
      <c r="T7" s="25">
        <v>196.94</v>
      </c>
      <c r="U7" s="25">
        <v>113568</v>
      </c>
      <c r="V7" s="25">
        <v>254.26</v>
      </c>
      <c r="W7" s="25">
        <v>446.66</v>
      </c>
      <c r="X7" s="25">
        <v>114.37</v>
      </c>
      <c r="Y7" s="25">
        <v>110.99</v>
      </c>
      <c r="Z7" s="25">
        <v>112.31</v>
      </c>
      <c r="AA7" s="25">
        <v>112.82</v>
      </c>
      <c r="AB7" s="25">
        <v>110.02</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226.54</v>
      </c>
      <c r="AU7" s="25">
        <v>226.13</v>
      </c>
      <c r="AV7" s="25">
        <v>196.23</v>
      </c>
      <c r="AW7" s="25">
        <v>207.66</v>
      </c>
      <c r="AX7" s="25">
        <v>254.25</v>
      </c>
      <c r="AY7" s="25">
        <v>335.6</v>
      </c>
      <c r="AZ7" s="25">
        <v>358.91</v>
      </c>
      <c r="BA7" s="25">
        <v>360.96</v>
      </c>
      <c r="BB7" s="25">
        <v>351.29</v>
      </c>
      <c r="BC7" s="25">
        <v>364.24</v>
      </c>
      <c r="BD7" s="25">
        <v>252.29</v>
      </c>
      <c r="BE7" s="25">
        <v>405.09</v>
      </c>
      <c r="BF7" s="25">
        <v>392.43</v>
      </c>
      <c r="BG7" s="25">
        <v>418.53</v>
      </c>
      <c r="BH7" s="25">
        <v>397.29</v>
      </c>
      <c r="BI7" s="25">
        <v>383.9</v>
      </c>
      <c r="BJ7" s="25">
        <v>258.26</v>
      </c>
      <c r="BK7" s="25">
        <v>247.27</v>
      </c>
      <c r="BL7" s="25">
        <v>239.18</v>
      </c>
      <c r="BM7" s="25">
        <v>236.29</v>
      </c>
      <c r="BN7" s="25">
        <v>238.77</v>
      </c>
      <c r="BO7" s="25">
        <v>268.07</v>
      </c>
      <c r="BP7" s="25">
        <v>110.01</v>
      </c>
      <c r="BQ7" s="25">
        <v>107.07</v>
      </c>
      <c r="BR7" s="25">
        <v>102.82</v>
      </c>
      <c r="BS7" s="25">
        <v>108.85</v>
      </c>
      <c r="BT7" s="25">
        <v>105.43</v>
      </c>
      <c r="BU7" s="25">
        <v>106.07</v>
      </c>
      <c r="BV7" s="25">
        <v>105.34</v>
      </c>
      <c r="BW7" s="25">
        <v>101.89</v>
      </c>
      <c r="BX7" s="25">
        <v>104.33</v>
      </c>
      <c r="BY7" s="25">
        <v>98.85</v>
      </c>
      <c r="BZ7" s="25">
        <v>97.47</v>
      </c>
      <c r="CA7" s="25">
        <v>163.74</v>
      </c>
      <c r="CB7" s="25">
        <v>168.56</v>
      </c>
      <c r="CC7" s="25">
        <v>167.71</v>
      </c>
      <c r="CD7" s="25">
        <v>166.07</v>
      </c>
      <c r="CE7" s="25">
        <v>171.72</v>
      </c>
      <c r="CF7" s="25">
        <v>159.22</v>
      </c>
      <c r="CG7" s="25">
        <v>159.6</v>
      </c>
      <c r="CH7" s="25">
        <v>156.32</v>
      </c>
      <c r="CI7" s="25">
        <v>157.4</v>
      </c>
      <c r="CJ7" s="25">
        <v>162.61000000000001</v>
      </c>
      <c r="CK7" s="25">
        <v>174.75</v>
      </c>
      <c r="CL7" s="25">
        <v>69.31</v>
      </c>
      <c r="CM7" s="25">
        <v>72.02</v>
      </c>
      <c r="CN7" s="25">
        <v>71.040000000000006</v>
      </c>
      <c r="CO7" s="25">
        <v>71.650000000000006</v>
      </c>
      <c r="CP7" s="25">
        <v>73.52</v>
      </c>
      <c r="CQ7" s="25">
        <v>62.83</v>
      </c>
      <c r="CR7" s="25">
        <v>62.05</v>
      </c>
      <c r="CS7" s="25">
        <v>63.23</v>
      </c>
      <c r="CT7" s="25">
        <v>62.59</v>
      </c>
      <c r="CU7" s="25">
        <v>61.81</v>
      </c>
      <c r="CV7" s="25">
        <v>59.97</v>
      </c>
      <c r="CW7" s="25">
        <v>77.23</v>
      </c>
      <c r="CX7" s="25">
        <v>78.81</v>
      </c>
      <c r="CY7" s="25">
        <v>79.81</v>
      </c>
      <c r="CZ7" s="25">
        <v>81.22</v>
      </c>
      <c r="DA7" s="25">
        <v>79.27</v>
      </c>
      <c r="DB7" s="25">
        <v>88.86</v>
      </c>
      <c r="DC7" s="25">
        <v>89.11</v>
      </c>
      <c r="DD7" s="25">
        <v>89.35</v>
      </c>
      <c r="DE7" s="25">
        <v>89.7</v>
      </c>
      <c r="DF7" s="25">
        <v>89.24</v>
      </c>
      <c r="DG7" s="25">
        <v>89.76</v>
      </c>
      <c r="DH7" s="25">
        <v>42.65</v>
      </c>
      <c r="DI7" s="25">
        <v>44.18</v>
      </c>
      <c r="DJ7" s="25">
        <v>45.24</v>
      </c>
      <c r="DK7" s="25">
        <v>45.94</v>
      </c>
      <c r="DL7" s="25">
        <v>47.58</v>
      </c>
      <c r="DM7" s="25">
        <v>47.89</v>
      </c>
      <c r="DN7" s="25">
        <v>48.69</v>
      </c>
      <c r="DO7" s="25">
        <v>49.62</v>
      </c>
      <c r="DP7" s="25">
        <v>50.5</v>
      </c>
      <c r="DQ7" s="25">
        <v>51.28</v>
      </c>
      <c r="DR7" s="25">
        <v>51.51</v>
      </c>
      <c r="DS7" s="25">
        <v>2.86</v>
      </c>
      <c r="DT7" s="25">
        <v>3.07</v>
      </c>
      <c r="DU7" s="25">
        <v>3.17</v>
      </c>
      <c r="DV7" s="25">
        <v>2.74</v>
      </c>
      <c r="DW7" s="25">
        <v>4.4000000000000004</v>
      </c>
      <c r="DX7" s="25">
        <v>16.899999999999999</v>
      </c>
      <c r="DY7" s="25">
        <v>18.260000000000002</v>
      </c>
      <c r="DZ7" s="25">
        <v>19.510000000000002</v>
      </c>
      <c r="EA7" s="25">
        <v>21.19</v>
      </c>
      <c r="EB7" s="25">
        <v>22.64</v>
      </c>
      <c r="EC7" s="25">
        <v>23.75</v>
      </c>
      <c r="ED7" s="25">
        <v>0.28000000000000003</v>
      </c>
      <c r="EE7" s="25">
        <v>0.17</v>
      </c>
      <c r="EF7" s="25">
        <v>0.18</v>
      </c>
      <c r="EG7" s="25">
        <v>0.08</v>
      </c>
      <c r="EH7" s="25">
        <v>0.24</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2024-01-23T04:44:44Z</cp:lastPrinted>
  <dcterms:created xsi:type="dcterms:W3CDTF">2023-12-05T00:50:31Z</dcterms:created>
  <dcterms:modified xsi:type="dcterms:W3CDTF">2024-01-23T04:46:00Z</dcterms:modified>
  <cp:category/>
</cp:coreProperties>
</file>