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e.takeda\Desktop\経営比較分析\【経営比較分析表】2022_092134_46_1718\回答\"/>
    </mc:Choice>
  </mc:AlternateContent>
  <xr:revisionPtr revIDLastSave="0" documentId="13_ncr:1_{3789DE52-851D-4253-9491-B01B9B4CFF0A}" xr6:coauthVersionLast="47" xr6:coauthVersionMax="47" xr10:uidLastSave="{00000000-0000-0000-0000-000000000000}"/>
  <workbookProtection workbookAlgorithmName="SHA-512" workbookHashValue="elKSSzk1nIQDJEbzOmB6ZqKZFOUgBu8HAWAYKvLnDe34HTdcnvphUotuwBwGgW2AY32e7we45umBqbliPSYNmA==" workbookSaltValue="yRf7rGfEKIkSj/eNVx8Swg==" workbookSpinCount="100000" lockStructure="1"/>
  <bookViews>
    <workbookView xWindow="-108" yWindow="-108" windowWidth="23256" windowHeight="12456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J85" i="4"/>
  <c r="I85" i="4"/>
  <c r="G85" i="4"/>
  <c r="F85" i="4"/>
  <c r="E85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<sst xmlns="http://schemas.openxmlformats.org/spreadsheetml/2006/main" count="275" uniqueCount="116">
  <si>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</si>
  <si>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</si>
  <si>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</si>
  <si>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</si>
  <si>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</si>
  <si>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</si>
  <si>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</si>
  <si>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</si>
  <si>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</si>
  <si>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</si>
  <si>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</si>
  <si>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</si>
  <si>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</si>
  <si>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</si>
  <si>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</si>
  <si>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</si>
  <si>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</si>
  <si>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</si>
  <si>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</si>
  <si>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</si>
  <si>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</si>
  <si>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</si>
  <si>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</si>
  <si>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</si>
  <si>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</si>
  <si>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</si>
  <si>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</si>
  <si>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</si>
  <si>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</si>
  <si>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</si>
  <si>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</si>
  <si>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</si>
  <si>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</si>
  <si>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</si>
  <si>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</si>
  <si>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</si>
  <si>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</si>
  <si>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</si>
  <si>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</si>
  <si>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</si>
  <si>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</si>
  <si>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</si>
  <si>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</si>
  <si>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</si>
  <si>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</si>
  <si>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</si>
  <si>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</si>
  <si>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</si>
  <si>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</si>
  <si>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</si>
  <si>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</si>
  <si>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</si>
  <si>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</si>
  <si>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</si>
  <si>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</si>
  <si>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</si>
  <si>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</si>
  <si>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</si>
  <si>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</si>
  <si>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</si>
  <si>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</si>
  <si>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</si>
  <si>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</si>
  <si>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</si>
  <si>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</si>
  <si>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</si>
  <si>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</si>
  <si>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</si>
  <si>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</si>
  <si>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</si>
  <si>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</si>
  <si>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</si>
  <si>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</si>
  <si>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</si>
  <si>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</si>
  <si>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</si>
  <si>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</si>
  <si>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</si>
  <si>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</si>
  <si>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</si>
  <si>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</si>
  <si>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</si>
  <si>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</si>
  <si>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</si>
  <si>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</si>
  <si>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</si>
  <si>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</si>
  <si>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</si>
  <si>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</si>
  <si>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</si>
  <si>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</si>
  <si>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</si>
  <si>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</si>
  <si>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</si>
  <si>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</si>
  <si>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</si>
  <si>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那須塩原市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</si>
  <si>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</si>
  <si>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</si>
  <si>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</si>
  <si>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</si>
  <si>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</si>
  <si>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</si>
  <si>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</si>
  <si>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</si>
  <si>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</si>
  <si>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</si>
  <si>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</si>
  <si>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</si>
  <si>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</si>
  <si>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</si>
  <si>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</si>
  <si>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</si>
  <si>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有形固定資産減価償却率は、令和2年度に公営企業会計に移行し、未償却残高を資産の取得価額とし、減価償却累計額が0の状態で開始したため極端に低く、管渠老朽化率も0％となっています。
　供用開始後、約20年が経過しているものの、施設の健全度はまだ高い状況です。今後、施設の老朽化が進むことが想定されますが、施設を単に更新するのではなく、維持管理費の削減及び事業の効率化を図るため、公共下水道への編入について検討を進めていきます。</t>
    <rPh sb="112" eb="114">
      <t>シセツ</t>
    </rPh>
    <rPh sb="115" eb="118">
      <t>ケンゼンド</t>
    </rPh>
    <rPh sb="121" eb="122">
      <t>タカ</t>
    </rPh>
    <rPh sb="123" eb="125">
      <t>ジョウキョウ</t>
    </rPh>
    <rPh sb="131" eb="133">
      <t>シセツ</t>
    </rPh>
    <rPh sb="134" eb="137">
      <t>ロウキュウカ</t>
    </rPh>
    <rPh sb="138" eb="139">
      <t>スス</t>
    </rPh>
    <rPh sb="143" eb="145">
      <t>ソウテイ</t>
    </rPh>
    <rPh sb="151" eb="153">
      <t>シセツ</t>
    </rPh>
    <rPh sb="154" eb="155">
      <t>タン</t>
    </rPh>
    <rPh sb="156" eb="158">
      <t>コウシン</t>
    </rPh>
    <rPh sb="166" eb="170">
      <t>イジカンリ</t>
    </rPh>
    <rPh sb="170" eb="171">
      <t>ヒ</t>
    </rPh>
    <rPh sb="172" eb="174">
      <t>サクゲン</t>
    </rPh>
    <rPh sb="174" eb="175">
      <t>オヨ</t>
    </rPh>
    <rPh sb="176" eb="178">
      <t>ジギョウ</t>
    </rPh>
    <rPh sb="179" eb="182">
      <t>コウリツカ</t>
    </rPh>
    <rPh sb="183" eb="184">
      <t>ハカ</t>
    </rPh>
    <rPh sb="188" eb="190">
      <t>コウキョウ</t>
    </rPh>
    <rPh sb="190" eb="193">
      <t>ゲスイドウ</t>
    </rPh>
    <rPh sb="195" eb="197">
      <t>ヘンニュウ</t>
    </rPh>
    <rPh sb="201" eb="203">
      <t>ケントウ</t>
    </rPh>
    <rPh sb="204" eb="205">
      <t>スス</t>
    </rPh>
    <phoneticPr fontId="4"/>
  </si>
  <si>
    <t>　令和2年度から地方公営企業法を適用したため、以前のデータはなし。
（1）健全性について
　経常収支比率は前年度から大幅に減少していますが、これは南赤田地区浄化センター解体工事に伴う一時的な費用の増加によるものです。　
　経費回収率は依然として100％を下回っており、不足分を一般会計からの繰入金に依存している状況です。
　流動比率は前年度から大幅に改善し100％を上回っていますが、これは南赤田地区浄化センター解体工事を要因とする一時的なものであるため、今後も企業債償還を着実に進め、流動比率の増加に努める必要があります。
　企業債残高対事業規模比率は、類似団体平均を上回っているものの、前年度から減少しています。今後も企業債の償還を着実に進め、企業債残高対事業規模比率の減少に努めていきます。
　汚水処理原価は、類似団体平均を下回っているものの、前年度から増加しています。今後も経費削減等に努め、効率的な処理が行えるよう取り組んでいきます。
（2）効率性について
　施設利用率は、対前年度、対類似団体平均ともに下回っており、施設の老朽化による処理能力の低下が懸念されます。
　水洗化率は、前年度と同程度で、類似団体平均をわずかに上回っています。引続き普及活動等による水洗化促進を行い、さらなる向上を目指していきます。</t>
    <rPh sb="53" eb="56">
      <t>ゼンネンド</t>
    </rPh>
    <rPh sb="58" eb="60">
      <t>オオハバ</t>
    </rPh>
    <rPh sb="61" eb="63">
      <t>ゲンショウ</t>
    </rPh>
    <rPh sb="73" eb="80">
      <t>ミナミアカダチクジョウカ</t>
    </rPh>
    <rPh sb="89" eb="90">
      <t>トモナ</t>
    </rPh>
    <rPh sb="91" eb="94">
      <t>イチジテキ</t>
    </rPh>
    <rPh sb="95" eb="97">
      <t>ヒヨウ</t>
    </rPh>
    <rPh sb="98" eb="100">
      <t>ゾウカ</t>
    </rPh>
    <rPh sb="117" eb="119">
      <t>イゼン</t>
    </rPh>
    <rPh sb="167" eb="170">
      <t>ゼンネンド</t>
    </rPh>
    <rPh sb="172" eb="174">
      <t>オオハバ</t>
    </rPh>
    <rPh sb="175" eb="177">
      <t>カイゼン</t>
    </rPh>
    <rPh sb="183" eb="185">
      <t>ウワマワ</t>
    </rPh>
    <rPh sb="254" eb="256">
      <t>ヒツヨウ</t>
    </rPh>
    <rPh sb="308" eb="310">
      <t>コンゴ</t>
    </rPh>
    <rPh sb="375" eb="378">
      <t>ゼンネンド</t>
    </rPh>
    <rPh sb="443" eb="444">
      <t>タイ</t>
    </rPh>
    <rPh sb="444" eb="447">
      <t>ゼンネンド</t>
    </rPh>
    <rPh sb="448" eb="449">
      <t>タイ</t>
    </rPh>
    <rPh sb="449" eb="455">
      <t>ルイジダンタイヘイキン</t>
    </rPh>
    <rPh sb="458" eb="460">
      <t>シタマワ</t>
    </rPh>
    <rPh sb="497" eb="500">
      <t>ゼンネンド</t>
    </rPh>
    <rPh sb="506" eb="512">
      <t>ルイジダンタイヘイキン</t>
    </rPh>
    <rPh sb="517" eb="519">
      <t>ウワマワ</t>
    </rPh>
    <phoneticPr fontId="4"/>
  </si>
  <si>
    <t>　本市の農業集落排水事業は、現在使用料の改定中（段階的な軽減措置）ですが、不足分は一般会計からの繰入金で賄っている状況です。
　今後は施設の老朽化を見越した、より適正な施設管理と健全な下水道経営が求められます。
　持続可能な下水道経営に向け、経営戦略に基づき、効率的な投資と財政基盤の強化に取り組んでいきます。
　なお、令和4年度は、南赤田地区浄化センター解体工事を実施したことで、前年度から大幅に数字が増減した項目がありますが、次年度以降は令和2～3年度と同程度になるものと推測されます。</t>
    <rPh sb="70" eb="73">
      <t>ロウキュウカ</t>
    </rPh>
    <rPh sb="95" eb="97">
      <t>ケイエイ</t>
    </rPh>
    <rPh sb="130" eb="133">
      <t>コウリツテキ</t>
    </rPh>
    <rPh sb="134" eb="136">
      <t>トウシ</t>
    </rPh>
    <rPh sb="160" eb="162">
      <t>レイワ</t>
    </rPh>
    <rPh sb="163" eb="165">
      <t>ネンド</t>
    </rPh>
    <rPh sb="167" eb="172">
      <t>ミナミアカダチク</t>
    </rPh>
    <rPh sb="172" eb="174">
      <t>ジョウカ</t>
    </rPh>
    <rPh sb="178" eb="182">
      <t>カイタイコウジ</t>
    </rPh>
    <rPh sb="183" eb="185">
      <t>ジッシ</t>
    </rPh>
    <rPh sb="191" eb="194">
      <t>ゼンネンド</t>
    </rPh>
    <rPh sb="196" eb="198">
      <t>オオハバ</t>
    </rPh>
    <rPh sb="199" eb="201">
      <t>スウジ</t>
    </rPh>
    <rPh sb="202" eb="204">
      <t>ゾウゲン</t>
    </rPh>
    <rPh sb="206" eb="208">
      <t>コウモク</t>
    </rPh>
    <rPh sb="215" eb="220">
      <t>ジネンドイコウ</t>
    </rPh>
    <rPh sb="221" eb="223">
      <t>レイワ</t>
    </rPh>
    <rPh sb="226" eb="228">
      <t>ネンド</t>
    </rPh>
    <rPh sb="229" eb="232">
      <t>ドウテイド</t>
    </rPh>
    <rPh sb="238" eb="240">
      <t>スイソク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</si>
</sst>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E-458E-BDD3-F7821A3B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E-458E-BDD3-F7821A3B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46.71</c:v>
                </c:pt>
                <c:pt idx="3">
                  <c:v>49.53</c:v>
                </c:pt>
                <c:pt idx="4">
                  <c:v>47.65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04-44BE-A532-A556BC28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04-44BE-A532-A556BC282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86.61</c:v>
                </c:pt>
                <c:pt idx="3">
                  <c:v>86.21</c:v>
                </c:pt>
                <c:pt idx="4">
                  <c:v>86.21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F-4EE8-8D3C-B4817F433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9F-4EE8-8D3C-B4817F433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156.08000000000001</c:v>
                </c:pt>
                <c:pt idx="3">
                  <c:v>154.97999999999999</c:v>
                </c:pt>
                <c:pt idx="4">
                  <c:v>139.5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5-40CF-B0C5-8AD29A997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5-40CF-B0C5-8AD29A997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3.73</c:v>
                </c:pt>
                <c:pt idx="3">
                  <c:v>7.41</c:v>
                </c:pt>
                <c:pt idx="4">
                  <c:v>11.33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4-4D3D-97A3-9B8D90E23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4-4D3D-97A3-9B8D90E23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D-4A19-9472-D433E9223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D-4A19-9472-D433E9223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99-49A2-9C68-78111AD2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99-49A2-9C68-78111AD2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57.38</c:v>
                </c:pt>
                <c:pt idx="3">
                  <c:v>67.42</c:v>
                </c:pt>
                <c:pt idx="4">
                  <c:v>158.44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3-4814-A9C4-C47F3C253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3-4814-A9C4-C47F3C253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4328</c:v>
                </c:pt>
                <c:pt idx="3">
                  <c:v>3818.76</c:v>
                </c:pt>
                <c:pt idx="4">
                  <c:v>3337.7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7-4006-845E-49F3F127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7-4006-845E-49F3F127B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61.57</c:v>
                </c:pt>
                <c:pt idx="3">
                  <c:v>52.88</c:v>
                </c:pt>
                <c:pt idx="4">
                  <c:v>52.43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E-4A0A-877A-103474862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E-4A0A-877A-103474862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194.79</c:v>
                </c:pt>
                <c:pt idx="3">
                  <c:v>235.22</c:v>
                </c:pt>
                <c:pt idx="4">
                  <c:v>242.48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9-4628-BE29-69A11C561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69-4628-BE29-69A11C561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H62" zoomScale="130" zoomScaleNormal="13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那須塩原市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116733</v>
      </c>
      <c r="AM8" s="42"/>
      <c r="AN8" s="42"/>
      <c r="AO8" s="42"/>
      <c r="AP8" s="42"/>
      <c r="AQ8" s="42"/>
      <c r="AR8" s="42"/>
      <c r="AS8" s="42"/>
      <c r="AT8" s="35">
        <f>データ!T6</f>
        <v>592.74</v>
      </c>
      <c r="AU8" s="35"/>
      <c r="AV8" s="35"/>
      <c r="AW8" s="35"/>
      <c r="AX8" s="35"/>
      <c r="AY8" s="35"/>
      <c r="AZ8" s="35"/>
      <c r="BA8" s="35"/>
      <c r="BB8" s="35">
        <f>データ!U6</f>
        <v>196.94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65.98</v>
      </c>
      <c r="J10" s="35"/>
      <c r="K10" s="35"/>
      <c r="L10" s="35"/>
      <c r="M10" s="35"/>
      <c r="N10" s="35"/>
      <c r="O10" s="35"/>
      <c r="P10" s="35">
        <f>データ!P6</f>
        <v>1.08</v>
      </c>
      <c r="Q10" s="35"/>
      <c r="R10" s="35"/>
      <c r="S10" s="35"/>
      <c r="T10" s="35"/>
      <c r="U10" s="35"/>
      <c r="V10" s="35"/>
      <c r="W10" s="35">
        <f>データ!Q6</f>
        <v>82.79</v>
      </c>
      <c r="X10" s="35"/>
      <c r="Y10" s="35"/>
      <c r="Z10" s="35"/>
      <c r="AA10" s="35"/>
      <c r="AB10" s="35"/>
      <c r="AC10" s="35"/>
      <c r="AD10" s="42">
        <f>データ!R6</f>
        <v>2750</v>
      </c>
      <c r="AE10" s="42"/>
      <c r="AF10" s="42"/>
      <c r="AG10" s="42"/>
      <c r="AH10" s="42"/>
      <c r="AI10" s="42"/>
      <c r="AJ10" s="42"/>
      <c r="AK10" s="2"/>
      <c r="AL10" s="42">
        <f>データ!V6</f>
        <v>1262</v>
      </c>
      <c r="AM10" s="42"/>
      <c r="AN10" s="42"/>
      <c r="AO10" s="42"/>
      <c r="AP10" s="42"/>
      <c r="AQ10" s="42"/>
      <c r="AR10" s="42"/>
      <c r="AS10" s="42"/>
      <c r="AT10" s="35">
        <f>データ!W6</f>
        <v>0.7</v>
      </c>
      <c r="AU10" s="35"/>
      <c r="AV10" s="35"/>
      <c r="AW10" s="35"/>
      <c r="AX10" s="35"/>
      <c r="AY10" s="35"/>
      <c r="AZ10" s="35"/>
      <c r="BA10" s="35"/>
      <c r="BB10" s="35">
        <f>データ!X6</f>
        <v>1802.86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1" t="s">
        <v>113</v>
      </c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1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1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1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1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1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1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1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1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1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1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1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1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3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71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3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71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1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4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7" t="s">
        <v>115</v>
      </c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7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7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7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7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7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7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7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7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7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7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7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7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7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7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7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0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2"/>
    </row>
    <row r="83" spans="1:78" x14ac:dyDescent="0.2">
      <c r="C83" s="83" t="s">
        <v>30</v>
      </c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kZm94fYBHHOW2mdB7ZvL5bDhhqkwRrCuxeoaenjbKvmj+2jv82AaBM0hv6A6xhcn8ky15X/z35E0htpIs+Gs2A==" saltValue="n1ofvQI5H1bIaGwVQ7T4c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85" t="s">
        <v>52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91" t="s">
        <v>53</v>
      </c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 t="s">
        <v>54</v>
      </c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  <c r="Y4" s="84" t="s">
        <v>56</v>
      </c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 t="s">
        <v>57</v>
      </c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 t="s">
        <v>58</v>
      </c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 t="s">
        <v>59</v>
      </c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 t="s">
        <v>60</v>
      </c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 t="s">
        <v>61</v>
      </c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 t="s">
        <v>62</v>
      </c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 t="s">
        <v>63</v>
      </c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 t="s">
        <v>64</v>
      </c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 t="s">
        <v>65</v>
      </c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 t="s">
        <v>66</v>
      </c>
      <c r="EF4" s="84"/>
      <c r="EG4" s="84"/>
      <c r="EH4" s="84"/>
      <c r="EI4" s="84"/>
      <c r="EJ4" s="84"/>
      <c r="EK4" s="84"/>
      <c r="EL4" s="84"/>
      <c r="EM4" s="84"/>
      <c r="EN4" s="84"/>
      <c r="EO4" s="84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2022</v>
      </c>
      <c r="C6" s="19">
        <f t="shared" ref="C6:X6" si="3">C7</f>
        <v>92134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那須塩原市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65.98</v>
      </c>
      <c r="P6" s="20">
        <f t="shared" si="3"/>
        <v>1.08</v>
      </c>
      <c r="Q6" s="20">
        <f t="shared" si="3"/>
        <v>82.79</v>
      </c>
      <c r="R6" s="20">
        <f t="shared" si="3"/>
        <v>2750</v>
      </c>
      <c r="S6" s="20">
        <f t="shared" si="3"/>
        <v>116733</v>
      </c>
      <c r="T6" s="20">
        <f t="shared" si="3"/>
        <v>592.74</v>
      </c>
      <c r="U6" s="20">
        <f t="shared" si="3"/>
        <v>196.94</v>
      </c>
      <c r="V6" s="20">
        <f t="shared" si="3"/>
        <v>1262</v>
      </c>
      <c r="W6" s="20">
        <f t="shared" si="3"/>
        <v>0.7</v>
      </c>
      <c r="X6" s="20">
        <f t="shared" si="3"/>
        <v>1802.86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156.08000000000001</v>
      </c>
      <c r="AB6" s="21">
        <f t="shared" si="4"/>
        <v>154.97999999999999</v>
      </c>
      <c r="AC6" s="21">
        <f t="shared" si="4"/>
        <v>139.5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57.38</v>
      </c>
      <c r="AX6" s="21">
        <f t="shared" si="6"/>
        <v>67.42</v>
      </c>
      <c r="AY6" s="21">
        <f t="shared" si="6"/>
        <v>158.44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4328</v>
      </c>
      <c r="BI6" s="21">
        <f t="shared" si="7"/>
        <v>3818.76</v>
      </c>
      <c r="BJ6" s="21">
        <f t="shared" si="7"/>
        <v>3337.7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61.57</v>
      </c>
      <c r="BT6" s="21">
        <f t="shared" si="8"/>
        <v>52.88</v>
      </c>
      <c r="BU6" s="21">
        <f t="shared" si="8"/>
        <v>52.43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194.79</v>
      </c>
      <c r="CE6" s="21">
        <f t="shared" si="9"/>
        <v>235.22</v>
      </c>
      <c r="CF6" s="21">
        <f t="shared" si="9"/>
        <v>242.48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46.71</v>
      </c>
      <c r="CP6" s="21">
        <f t="shared" si="10"/>
        <v>49.53</v>
      </c>
      <c r="CQ6" s="21">
        <f t="shared" si="10"/>
        <v>47.65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86.61</v>
      </c>
      <c r="DA6" s="21">
        <f t="shared" si="11"/>
        <v>86.21</v>
      </c>
      <c r="DB6" s="21">
        <f t="shared" si="11"/>
        <v>86.21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3.73</v>
      </c>
      <c r="DL6" s="21">
        <f t="shared" si="12"/>
        <v>7.41</v>
      </c>
      <c r="DM6" s="21">
        <f t="shared" si="12"/>
        <v>11.33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2022</v>
      </c>
      <c r="C7" s="23">
        <v>92134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65.98</v>
      </c>
      <c r="P7" s="24">
        <v>1.08</v>
      </c>
      <c r="Q7" s="24">
        <v>82.79</v>
      </c>
      <c r="R7" s="24">
        <v>2750</v>
      </c>
      <c r="S7" s="24">
        <v>116733</v>
      </c>
      <c r="T7" s="24">
        <v>592.74</v>
      </c>
      <c r="U7" s="24">
        <v>196.94</v>
      </c>
      <c r="V7" s="24">
        <v>1262</v>
      </c>
      <c r="W7" s="24">
        <v>0.7</v>
      </c>
      <c r="X7" s="24">
        <v>1802.86</v>
      </c>
      <c r="Y7" s="24" t="s">
        <v>102</v>
      </c>
      <c r="Z7" s="24" t="s">
        <v>102</v>
      </c>
      <c r="AA7" s="24">
        <v>156.08000000000001</v>
      </c>
      <c r="AB7" s="24">
        <v>154.97999999999999</v>
      </c>
      <c r="AC7" s="24">
        <v>139.5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57.38</v>
      </c>
      <c r="AX7" s="24">
        <v>67.42</v>
      </c>
      <c r="AY7" s="24">
        <v>158.44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4328</v>
      </c>
      <c r="BI7" s="24">
        <v>3818.76</v>
      </c>
      <c r="BJ7" s="24">
        <v>3337.7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61.57</v>
      </c>
      <c r="BT7" s="24">
        <v>52.88</v>
      </c>
      <c r="BU7" s="24">
        <v>52.43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194.79</v>
      </c>
      <c r="CE7" s="24">
        <v>235.22</v>
      </c>
      <c r="CF7" s="24">
        <v>242.48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46.71</v>
      </c>
      <c r="CP7" s="24">
        <v>49.53</v>
      </c>
      <c r="CQ7" s="24">
        <v>47.65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86.61</v>
      </c>
      <c r="DA7" s="24">
        <v>86.21</v>
      </c>
      <c r="DB7" s="24">
        <v>86.21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3.73</v>
      </c>
      <c r="DL7" s="24">
        <v>7.41</v>
      </c>
      <c r="DM7" s="24">
        <v>11.33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Printed>2024-01-25T07:22:38Z</cp:lastPrinted>
  <dcterms:created xsi:type="dcterms:W3CDTF">2023-12-12T01:00:51Z</dcterms:created>
  <dcterms:modified xsi:type="dcterms:W3CDTF">2024-01-25T07:22:44Z</dcterms:modified>
  <cp:category/>
</cp:coreProperties>
</file>