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m.sasanuma02\Desktop\0115経営比較分析\提出\"/>
    </mc:Choice>
  </mc:AlternateContent>
  <xr:revisionPtr revIDLastSave="0" documentId="8_{08CD9CB1-5F48-468C-BD12-029B702605C3}" xr6:coauthVersionLast="47" xr6:coauthVersionMax="47" xr10:uidLastSave="{00000000-0000-0000-0000-000000000000}"/>
  <workbookProtection workbookAlgorithmName="SHA-512" workbookHashValue="50h7WuRilsxQWXFBUVLMLp0+t7kEONxfyvG9Ulb+W2cyudylopJMwHAazDQcFNqDjVoirRBLjJ4xNABrPJlYYw==" workbookSaltValue="ZjLApTpdo21QRYXj7KiUn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E85" i="4"/>
  <c r="AT10" i="4"/>
  <c r="AL10" i="4"/>
  <c r="I10" i="4"/>
  <c r="AL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<sst xmlns="http://schemas.openxmlformats.org/spreadsheetml/2006/main" count="231" uniqueCount="117">
  <si>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</si>
  <si>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</si>
  <si>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</si>
  <si>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</si>
  <si>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</si>
  <si>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</si>
  <si>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</si>
  <si>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</si>
  <si>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</si>
  <si>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</si>
  <si>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</si>
  <si>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</si>
  <si>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</si>
  <si>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</si>
  <si>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</si>
  <si>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</si>
  <si>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</si>
  <si>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</si>
  <si>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</si>
  <si>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</si>
  <si>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</si>
  <si>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</si>
  <si>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</si>
  <si>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</si>
  <si>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</si>
  <si>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</si>
  <si>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</si>
  <si>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</si>
  <si>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</si>
  <si>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</si>
  <si>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</si>
  <si>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</si>
  <si>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</si>
  <si>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</si>
  <si>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</si>
  <si>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</si>
  <si>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</si>
  <si>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</si>
  <si>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</si>
  <si>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</si>
  <si>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</si>
  <si>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</si>
  <si>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</si>
  <si>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</si>
  <si>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</si>
  <si>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</si>
  <si>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</si>
  <si>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</si>
  <si>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</si>
  <si>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</si>
  <si>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</si>
  <si>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</si>
  <si>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</si>
  <si>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</si>
  <si>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</si>
  <si>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</si>
  <si>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</si>
  <si>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</si>
  <si>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</si>
  <si>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</si>
  <si>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</si>
  <si>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</si>
  <si>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</si>
  <si>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</si>
  <si>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</si>
  <si>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</si>
  <si>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</si>
  <si>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</si>
  <si>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</si>
  <si>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</si>
  <si>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</si>
  <si>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</si>
  <si>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</si>
  <si>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</si>
  <si>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</si>
  <si>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</si>
  <si>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</si>
  <si>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</si>
  <si>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</si>
  <si>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</si>
  <si>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</si>
  <si>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</si>
  <si>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</si>
  <si>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</si>
  <si>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</si>
  <si>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</si>
  <si>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</si>
  <si>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</si>
  <si>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</si>
  <si>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</si>
  <si>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</si>
  <si>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</si>
  <si>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</si>
  <si>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</si>
  <si>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</si>
  <si>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</si>
  <si>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</si>
  <si>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</si>
  <si>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</si>
  <si>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</si>
  <si>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</si>
  <si>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</si>
  <si>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</si>
  <si>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</si>
  <si>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</si>
  <si>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</si>
  <si>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</si>
  <si>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</si>
  <si>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</si>
  <si>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</si>
  <si>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</si>
  <si>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</si>
  <si>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</si>
  <si>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</si>
  <si>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（1）健全性について
　経常収支比率は、対類似団体平均を大きく上回り、健全な経営状態を維持しています。
　流動比率は前年度から向上し、類似団体平均、前年度比ともに上回っていますが、これは人事異動に伴う職員給与費が増加したことで一般会計繰入金が増加したためであり、前年度と同様に一時的なものと推定されます。したがって今後も企業債償還を着実に進め、資金繰りの流動性確保に努める必要があります。
　企業債残高対事業規模比率は、類似団体平均を上回っているものの、年々減少しています。事業規模に対し借入金負担が財政的重荷となっているため、企業債の償還を着実に進めてまいります。
　経費回収率は依然として100％を下回っており、使用料収益のみで汚水処理費用を賄いきれないため、一般会計からの繰入金に依存している状態が続いています。
　汚水処理原価は295.20円と、類似団体平均（325.85円）よりも低く抑えられているものの、年々上昇しており、1㎥あたりの処理コストが増大しています。
（2）効率性について
　施設利用率は、類似団体平均並みの水準ですが、施設の老朽化による処理能力の低下が懸念されます。
　水洗化率は、類似団体平均を上回って向上しており、処理区域内における水洗化普及による環境保全と収益基盤の構築が着実に進んでいます。</t>
    <phoneticPr fontId="4"/>
  </si>
  <si>
    <t>　有形固定資産減価償却率は、令和2年度に公営企業会計に移行し、未償却残高を資産の取得価額とし、減価償却累計額が0の状態で開始したため極端に低く、年々上昇しています。
　管渠老朽化率は、供用開始後約20年を経過しているものの、法定耐用年数を経過した管渠がないため0.00％を維持しています。
　管渠改善率はにおいても、現時点では0.00％ですが、今後施設の老朽化の進行に対し、施設の更新だけでなく、維持管理費の削減及び事業の効率化を図るため、公共下水道への編入について検討を進めていきます。</t>
    <phoneticPr fontId="4"/>
  </si>
  <si>
    <t>　農業集落排水事業は、経費回収率が100％を下回り、不足分を一般会計からの繰入金で賄っている状況です。
　サービス需要の減少への対応について、区域内人口は1,206人と小規模であり 、人口減少が進む中で施設利用率が43.73%と低く、将来的に1人あたりの維持管理コストをさらに増大させる要因となります。水洗化率（87.06%）のさらなる向上により収益を確保しつつ 、公共下水道への編入について検討の必要があります。
　更新需要の増大への対応については、減価償却率の推移に見られるとおり、施設の更新のピークへの備えが必要であることから、経費や新規借入を抑えつつ適正な施設管理を行っていきます。
　人材確保の困難への対応について、限られた人員での体制維持と技術継承のため、近隣自治体との広域連携や官民連携、デジタル技術による業務効率化など、持続可能な体制を目指します。
　営業費用の増加への影響について、近年の物価高騰やエネルギー価格、職員給与費の上昇により、営業費用が増加するリスクがあります。また、経費回収率が50%を下回っている現状を鑑み、適切な下水道使用料水準の検討を含めた多角的な財源確保策を検討していきます。
　管渠の新設及び施設の改築、更新を見越した、より適正な施設管理と健全な下水道経営のため、経営戦略に基づき、効率的な投資と財政基盤の強化に取り組んでいきます。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</si>
</sst>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F2-4792-9252-42F84F8699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6EF2-4792-9252-42F84F8699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46.71</c:v>
                </c:pt>
                <c:pt idx="1">
                  <c:v>49.53</c:v>
                </c:pt>
                <c:pt idx="2">
                  <c:v>47.65</c:v>
                </c:pt>
                <c:pt idx="3">
                  <c:v>40.909999999999997</c:v>
                </c:pt>
                <c:pt idx="4">
                  <c:v>43.73</c:v>
                </c:pt>
              </c:numCache>
            </c:numRef>
          </c:val>
          <c:extLst>
            <c:ext xmlns:c16="http://schemas.microsoft.com/office/drawing/2014/chart" uri="{C3380CC4-5D6E-409C-BE32-E72D297353CC}">
              <c16:uniqueId val="{00000000-6627-4D92-A5EC-7FFD7D0D6D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627-4D92-A5EC-7FFD7D0D6D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86.61</c:v>
                </c:pt>
                <c:pt idx="1">
                  <c:v>86.21</c:v>
                </c:pt>
                <c:pt idx="2">
                  <c:v>86.21</c:v>
                </c:pt>
                <c:pt idx="3">
                  <c:v>86.94</c:v>
                </c:pt>
                <c:pt idx="4">
                  <c:v>87.06</c:v>
                </c:pt>
              </c:numCache>
            </c:numRef>
          </c:val>
          <c:extLst>
            <c:ext xmlns:c16="http://schemas.microsoft.com/office/drawing/2014/chart" uri="{C3380CC4-5D6E-409C-BE32-E72D297353CC}">
              <c16:uniqueId val="{00000000-18B7-45FA-8DB3-DEEE8D8FBC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8B7-45FA-8DB3-DEEE8D8FBC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156.08000000000001</c:v>
                </c:pt>
                <c:pt idx="1">
                  <c:v>154.97999999999999</c:v>
                </c:pt>
                <c:pt idx="2">
                  <c:v>139.5</c:v>
                </c:pt>
                <c:pt idx="3">
                  <c:v>160.63999999999999</c:v>
                </c:pt>
                <c:pt idx="4">
                  <c:v>168.72</c:v>
                </c:pt>
              </c:numCache>
            </c:numRef>
          </c:val>
          <c:extLst>
            <c:ext xmlns:c16="http://schemas.microsoft.com/office/drawing/2014/chart" uri="{C3380CC4-5D6E-409C-BE32-E72D297353CC}">
              <c16:uniqueId val="{00000000-58E9-4F3C-87C0-E4169E7E46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8E9-4F3C-87C0-E4169E7E46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3.73</c:v>
                </c:pt>
                <c:pt idx="1">
                  <c:v>7.41</c:v>
                </c:pt>
                <c:pt idx="2">
                  <c:v>11.33</c:v>
                </c:pt>
                <c:pt idx="3">
                  <c:v>15.12</c:v>
                </c:pt>
                <c:pt idx="4">
                  <c:v>18.14</c:v>
                </c:pt>
              </c:numCache>
            </c:numRef>
          </c:val>
          <c:extLst>
            <c:ext xmlns:c16="http://schemas.microsoft.com/office/drawing/2014/chart" uri="{C3380CC4-5D6E-409C-BE32-E72D297353CC}">
              <c16:uniqueId val="{00000000-B276-4FD0-B416-78D729A3D6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B276-4FD0-B416-78D729A3D6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1B-49CD-AD80-7B4D96A67A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A41B-49CD-AD80-7B4D96A67A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14-430D-9F13-CB5E0192393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C914-430D-9F13-CB5E0192393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57.38</c:v>
                </c:pt>
                <c:pt idx="1">
                  <c:v>67.42</c:v>
                </c:pt>
                <c:pt idx="2">
                  <c:v>158.44</c:v>
                </c:pt>
                <c:pt idx="3">
                  <c:v>203.42</c:v>
                </c:pt>
                <c:pt idx="4">
                  <c:v>216.96</c:v>
                </c:pt>
              </c:numCache>
            </c:numRef>
          </c:val>
          <c:extLst>
            <c:ext xmlns:c16="http://schemas.microsoft.com/office/drawing/2014/chart" uri="{C3380CC4-5D6E-409C-BE32-E72D297353CC}">
              <c16:uniqueId val="{00000000-D16E-42C3-B0F0-2330708997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16E-42C3-B0F0-2330708997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4328</c:v>
                </c:pt>
                <c:pt idx="1">
                  <c:v>3818.76</c:v>
                </c:pt>
                <c:pt idx="2">
                  <c:v>3337.7</c:v>
                </c:pt>
                <c:pt idx="3">
                  <c:v>2877.17</c:v>
                </c:pt>
                <c:pt idx="4">
                  <c:v>2372.86</c:v>
                </c:pt>
              </c:numCache>
            </c:numRef>
          </c:val>
          <c:extLst>
            <c:ext xmlns:c16="http://schemas.microsoft.com/office/drawing/2014/chart" uri="{C3380CC4-5D6E-409C-BE32-E72D297353CC}">
              <c16:uniqueId val="{00000000-21A5-49A8-9337-19FC963B42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21A5-49A8-9337-19FC963B42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61.57</c:v>
                </c:pt>
                <c:pt idx="1">
                  <c:v>52.88</c:v>
                </c:pt>
                <c:pt idx="2">
                  <c:v>52.43</c:v>
                </c:pt>
                <c:pt idx="3">
                  <c:v>49.5</c:v>
                </c:pt>
                <c:pt idx="4">
                  <c:v>44.62</c:v>
                </c:pt>
              </c:numCache>
            </c:numRef>
          </c:val>
          <c:extLst>
            <c:ext xmlns:c16="http://schemas.microsoft.com/office/drawing/2014/chart" uri="{C3380CC4-5D6E-409C-BE32-E72D297353CC}">
              <c16:uniqueId val="{00000000-7D4D-43E3-8DBC-98D4C9234F8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7D4D-43E3-8DBC-98D4C9234F8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194.79</c:v>
                </c:pt>
                <c:pt idx="1">
                  <c:v>235.22</c:v>
                </c:pt>
                <c:pt idx="2">
                  <c:v>242.48</c:v>
                </c:pt>
                <c:pt idx="3">
                  <c:v>261.76</c:v>
                </c:pt>
                <c:pt idx="4">
                  <c:v>295.2</c:v>
                </c:pt>
              </c:numCache>
            </c:numRef>
          </c:val>
          <c:extLst>
            <c:ext xmlns:c16="http://schemas.microsoft.com/office/drawing/2014/chart" uri="{C3380CC4-5D6E-409C-BE32-E72D297353CC}">
              <c16:uniqueId val="{00000000-5367-4192-BC0E-655C825B33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5367-4192-BC0E-655C825B33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1" zoomScaleNormal="100" workbookViewId="0">
      <selection activeCell="BP88" sqref="BP8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栃木県　那須塩原市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115611</v>
      </c>
      <c r="AM8" s="54"/>
      <c r="AN8" s="54"/>
      <c r="AO8" s="54"/>
      <c r="AP8" s="54"/>
      <c r="AQ8" s="54"/>
      <c r="AR8" s="54"/>
      <c r="AS8" s="54"/>
      <c r="AT8" s="53">
        <f>データ!T6</f>
        <v>592.74</v>
      </c>
      <c r="AU8" s="53"/>
      <c r="AV8" s="53"/>
      <c r="AW8" s="53"/>
      <c r="AX8" s="53"/>
      <c r="AY8" s="53"/>
      <c r="AZ8" s="53"/>
      <c r="BA8" s="53"/>
      <c r="BB8" s="53">
        <f>データ!U6</f>
        <v>195.05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74.61</v>
      </c>
      <c r="J10" s="53"/>
      <c r="K10" s="53"/>
      <c r="L10" s="53"/>
      <c r="M10" s="53"/>
      <c r="N10" s="53"/>
      <c r="O10" s="53"/>
      <c r="P10" s="53">
        <f>データ!P6</f>
        <v>1.05</v>
      </c>
      <c r="Q10" s="53"/>
      <c r="R10" s="53"/>
      <c r="S10" s="53"/>
      <c r="T10" s="53"/>
      <c r="U10" s="53"/>
      <c r="V10" s="53"/>
      <c r="W10" s="53">
        <f>データ!Q6</f>
        <v>89.39</v>
      </c>
      <c r="X10" s="53"/>
      <c r="Y10" s="53"/>
      <c r="Z10" s="53"/>
      <c r="AA10" s="53"/>
      <c r="AB10" s="53"/>
      <c r="AC10" s="53"/>
      <c r="AD10" s="54">
        <f>データ!R6</f>
        <v>2750</v>
      </c>
      <c r="AE10" s="54"/>
      <c r="AF10" s="54"/>
      <c r="AG10" s="54"/>
      <c r="AH10" s="54"/>
      <c r="AI10" s="54"/>
      <c r="AJ10" s="54"/>
      <c r="AK10" s="2"/>
      <c r="AL10" s="54">
        <f>データ!V6</f>
        <v>1206</v>
      </c>
      <c r="AM10" s="54"/>
      <c r="AN10" s="54"/>
      <c r="AO10" s="54"/>
      <c r="AP10" s="54"/>
      <c r="AQ10" s="54"/>
      <c r="AR10" s="54"/>
      <c r="AS10" s="54"/>
      <c r="AT10" s="53">
        <f>データ!W6</f>
        <v>0.7</v>
      </c>
      <c r="AU10" s="53"/>
      <c r="AV10" s="53"/>
      <c r="AW10" s="53"/>
      <c r="AX10" s="53"/>
      <c r="AY10" s="53"/>
      <c r="AZ10" s="53"/>
      <c r="BA10" s="53"/>
      <c r="BB10" s="53">
        <f>データ!X6</f>
        <v>1722.86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116</v>
      </c>
      <c r="BM66" s="86"/>
      <c r="BN66" s="86"/>
      <c r="BO66" s="86"/>
      <c r="BP66" s="86"/>
      <c r="BQ66" s="86"/>
      <c r="BR66" s="86"/>
      <c r="BS66" s="86"/>
      <c r="BT66" s="86"/>
      <c r="BU66" s="86"/>
      <c r="BV66" s="86"/>
      <c r="BW66" s="86"/>
      <c r="BX66" s="86"/>
      <c r="BY66" s="86"/>
      <c r="BZ66" s="8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oyFY74lxX7Nzkjwo9y+WkCjjnkCTNiKZ/RQtQQhlaPSwvFDJ7+1NV9n1+UYe5uEiVYKEifxB30D2Yef531vuA==" saltValue="0KR57E26VuOQrlxPeQS6t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92134</v>
      </c>
      <c r="D6" s="19">
        <f t="shared" si="3"/>
        <v>46</v>
      </c>
      <c r="E6" s="19">
        <f t="shared" si="3"/>
        <v>17</v>
      </c>
      <c r="F6" s="19">
        <f t="shared" si="3"/>
        <v>5</v>
      </c>
      <c r="G6" s="19">
        <f t="shared" si="3"/>
        <v>0</v>
      </c>
      <c r="H6" s="19" t="str">
        <f t="shared" si="3"/>
        <v>栃木県　那須塩原市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74.61</v>
      </c>
      <c r="P6" s="20">
        <f t="shared" si="3"/>
        <v>1.05</v>
      </c>
      <c r="Q6" s="20">
        <f t="shared" si="3"/>
        <v>89.39</v>
      </c>
      <c r="R6" s="20">
        <f t="shared" si="3"/>
        <v>2750</v>
      </c>
      <c r="S6" s="20">
        <f t="shared" si="3"/>
        <v>115611</v>
      </c>
      <c r="T6" s="20">
        <f t="shared" si="3"/>
        <v>592.74</v>
      </c>
      <c r="U6" s="20">
        <f t="shared" si="3"/>
        <v>195.05</v>
      </c>
      <c r="V6" s="20">
        <f t="shared" si="3"/>
        <v>1206</v>
      </c>
      <c r="W6" s="20">
        <f t="shared" si="3"/>
        <v>0.7</v>
      </c>
      <c r="X6" s="20">
        <f t="shared" si="3"/>
        <v>1722.86</v>
      </c>
      <c r="Y6" s="21">
        <f>IF(Y7="",NA(),Y7)</f>
        <v>156.08000000000001</v>
      </c>
      <c r="Z6" s="21">
        <f t="shared" ref="Z6:AH6" si="4">IF(Z7="",NA(),Z7)</f>
        <v>154.97999999999999</v>
      </c>
      <c r="AA6" s="21">
        <f t="shared" si="4"/>
        <v>139.5</v>
      </c>
      <c r="AB6" s="21">
        <f t="shared" si="4"/>
        <v>160.63999999999999</v>
      </c>
      <c r="AC6" s="21">
        <f t="shared" si="4"/>
        <v>168.72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57.38</v>
      </c>
      <c r="AV6" s="21">
        <f t="shared" ref="AV6:BD6" si="6">IF(AV7="",NA(),AV7)</f>
        <v>67.42</v>
      </c>
      <c r="AW6" s="21">
        <f t="shared" si="6"/>
        <v>158.44</v>
      </c>
      <c r="AX6" s="21">
        <f t="shared" si="6"/>
        <v>203.42</v>
      </c>
      <c r="AY6" s="21">
        <f t="shared" si="6"/>
        <v>216.96</v>
      </c>
      <c r="AZ6" s="21">
        <f t="shared" si="6"/>
        <v>29.13</v>
      </c>
      <c r="BA6" s="21">
        <f t="shared" si="6"/>
        <v>35.69</v>
      </c>
      <c r="BB6" s="21">
        <f t="shared" si="6"/>
        <v>38.4</v>
      </c>
      <c r="BC6" s="21">
        <f t="shared" si="6"/>
        <v>44.04</v>
      </c>
      <c r="BD6" s="21">
        <f t="shared" si="6"/>
        <v>58.25</v>
      </c>
      <c r="BE6" s="20" t="str">
        <f>IF(BE7="","",IF(BE7="-","【-】","【"&amp;SUBSTITUTE(TEXT(BE7,"#,##0.00"),"-","△")&amp;"】"))</f>
        <v>【47.19】</v>
      </c>
      <c r="BF6" s="21">
        <f>IF(BF7="",NA(),BF7)</f>
        <v>4328</v>
      </c>
      <c r="BG6" s="21">
        <f t="shared" ref="BG6:BO6" si="7">IF(BG7="",NA(),BG7)</f>
        <v>3818.76</v>
      </c>
      <c r="BH6" s="21">
        <f t="shared" si="7"/>
        <v>3337.7</v>
      </c>
      <c r="BI6" s="21">
        <f t="shared" si="7"/>
        <v>2877.17</v>
      </c>
      <c r="BJ6" s="21">
        <f t="shared" si="7"/>
        <v>2372.86</v>
      </c>
      <c r="BK6" s="21">
        <f t="shared" si="7"/>
        <v>867.83</v>
      </c>
      <c r="BL6" s="21">
        <f t="shared" si="7"/>
        <v>791.76</v>
      </c>
      <c r="BM6" s="21">
        <f t="shared" si="7"/>
        <v>900.82</v>
      </c>
      <c r="BN6" s="21">
        <f t="shared" si="7"/>
        <v>839.21</v>
      </c>
      <c r="BO6" s="21">
        <f t="shared" si="7"/>
        <v>791.46</v>
      </c>
      <c r="BP6" s="20" t="str">
        <f>IF(BP7="","",IF(BP7="-","【-】","【"&amp;SUBSTITUTE(TEXT(BP7,"#,##0.00"),"-","△")&amp;"】"))</f>
        <v>【798.10】</v>
      </c>
      <c r="BQ6" s="21">
        <f>IF(BQ7="",NA(),BQ7)</f>
        <v>61.57</v>
      </c>
      <c r="BR6" s="21">
        <f t="shared" ref="BR6:BZ6" si="8">IF(BR7="",NA(),BR7)</f>
        <v>52.88</v>
      </c>
      <c r="BS6" s="21">
        <f t="shared" si="8"/>
        <v>52.43</v>
      </c>
      <c r="BT6" s="21">
        <f t="shared" si="8"/>
        <v>49.5</v>
      </c>
      <c r="BU6" s="21">
        <f t="shared" si="8"/>
        <v>44.62</v>
      </c>
      <c r="BV6" s="21">
        <f t="shared" si="8"/>
        <v>57.08</v>
      </c>
      <c r="BW6" s="21">
        <f t="shared" si="8"/>
        <v>56.26</v>
      </c>
      <c r="BX6" s="21">
        <f t="shared" si="8"/>
        <v>52.94</v>
      </c>
      <c r="BY6" s="21">
        <f t="shared" si="8"/>
        <v>52.05</v>
      </c>
      <c r="BZ6" s="21">
        <f t="shared" si="8"/>
        <v>47.96</v>
      </c>
      <c r="CA6" s="20" t="str">
        <f>IF(CA7="","",IF(CA7="-","【-】","【"&amp;SUBSTITUTE(TEXT(CA7,"#,##0.00"),"-","△")&amp;"】"))</f>
        <v>【54.51】</v>
      </c>
      <c r="CB6" s="21">
        <f>IF(CB7="",NA(),CB7)</f>
        <v>194.79</v>
      </c>
      <c r="CC6" s="21">
        <f t="shared" ref="CC6:CK6" si="9">IF(CC7="",NA(),CC7)</f>
        <v>235.22</v>
      </c>
      <c r="CD6" s="21">
        <f t="shared" si="9"/>
        <v>242.48</v>
      </c>
      <c r="CE6" s="21">
        <f t="shared" si="9"/>
        <v>261.76</v>
      </c>
      <c r="CF6" s="21">
        <f t="shared" si="9"/>
        <v>295.2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46.71</v>
      </c>
      <c r="CN6" s="21">
        <f t="shared" ref="CN6:CV6" si="10">IF(CN7="",NA(),CN7)</f>
        <v>49.53</v>
      </c>
      <c r="CO6" s="21">
        <f t="shared" si="10"/>
        <v>47.65</v>
      </c>
      <c r="CP6" s="21">
        <f t="shared" si="10"/>
        <v>40.909999999999997</v>
      </c>
      <c r="CQ6" s="21">
        <f t="shared" si="10"/>
        <v>43.73</v>
      </c>
      <c r="CR6" s="21">
        <f t="shared" si="10"/>
        <v>54.83</v>
      </c>
      <c r="CS6" s="21">
        <f t="shared" si="10"/>
        <v>66.53</v>
      </c>
      <c r="CT6" s="21">
        <f t="shared" si="10"/>
        <v>52.35</v>
      </c>
      <c r="CU6" s="21">
        <f t="shared" si="10"/>
        <v>46.25</v>
      </c>
      <c r="CV6" s="21">
        <f t="shared" si="10"/>
        <v>45.32</v>
      </c>
      <c r="CW6" s="20" t="str">
        <f>IF(CW7="","",IF(CW7="-","【-】","【"&amp;SUBSTITUTE(TEXT(CW7,"#,##0.00"),"-","△")&amp;"】"))</f>
        <v>【49.92】</v>
      </c>
      <c r="CX6" s="21">
        <f>IF(CX7="",NA(),CX7)</f>
        <v>86.61</v>
      </c>
      <c r="CY6" s="21">
        <f t="shared" ref="CY6:DG6" si="11">IF(CY7="",NA(),CY7)</f>
        <v>86.21</v>
      </c>
      <c r="CZ6" s="21">
        <f t="shared" si="11"/>
        <v>86.21</v>
      </c>
      <c r="DA6" s="21">
        <f t="shared" si="11"/>
        <v>86.94</v>
      </c>
      <c r="DB6" s="21">
        <f t="shared" si="11"/>
        <v>87.06</v>
      </c>
      <c r="DC6" s="21">
        <f t="shared" si="11"/>
        <v>84.7</v>
      </c>
      <c r="DD6" s="21">
        <f t="shared" si="11"/>
        <v>84.67</v>
      </c>
      <c r="DE6" s="21">
        <f t="shared" si="11"/>
        <v>84.39</v>
      </c>
      <c r="DF6" s="21">
        <f t="shared" si="11"/>
        <v>83.96</v>
      </c>
      <c r="DG6" s="21">
        <f t="shared" si="11"/>
        <v>83.54</v>
      </c>
      <c r="DH6" s="20" t="str">
        <f>IF(DH7="","",IF(DH7="-","【-】","【"&amp;SUBSTITUTE(TEXT(DH7,"#,##0.00"),"-","△")&amp;"】"))</f>
        <v>【87.80】</v>
      </c>
      <c r="DI6" s="21">
        <f>IF(DI7="",NA(),DI7)</f>
        <v>3.73</v>
      </c>
      <c r="DJ6" s="21">
        <f t="shared" ref="DJ6:DR6" si="12">IF(DJ7="",NA(),DJ7)</f>
        <v>7.41</v>
      </c>
      <c r="DK6" s="21">
        <f t="shared" si="12"/>
        <v>11.33</v>
      </c>
      <c r="DL6" s="21">
        <f t="shared" si="12"/>
        <v>15.12</v>
      </c>
      <c r="DM6" s="21">
        <f t="shared" si="12"/>
        <v>18.14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92134</v>
      </c>
      <c r="D7" s="23">
        <v>46</v>
      </c>
      <c r="E7" s="23">
        <v>17</v>
      </c>
      <c r="F7" s="23">
        <v>5</v>
      </c>
      <c r="G7" s="23">
        <v>0</v>
      </c>
      <c r="H7" s="23" t="s">
        <v>96</v>
      </c>
      <c r="I7" s="23" t="s">
        <v>97</v>
      </c>
      <c r="J7" s="23" t="s">
        <v>98</v>
      </c>
      <c r="K7" s="23" t="s">
        <v>99</v>
      </c>
      <c r="L7" s="23" t="s">
        <v>100</v>
      </c>
      <c r="M7" s="23" t="s">
        <v>101</v>
      </c>
      <c r="N7" s="24" t="s">
        <v>102</v>
      </c>
      <c r="O7" s="24">
        <v>74.61</v>
      </c>
      <c r="P7" s="24">
        <v>1.05</v>
      </c>
      <c r="Q7" s="24">
        <v>89.39</v>
      </c>
      <c r="R7" s="24">
        <v>2750</v>
      </c>
      <c r="S7" s="24">
        <v>115611</v>
      </c>
      <c r="T7" s="24">
        <v>592.74</v>
      </c>
      <c r="U7" s="24">
        <v>195.05</v>
      </c>
      <c r="V7" s="24">
        <v>1206</v>
      </c>
      <c r="W7" s="24">
        <v>0.7</v>
      </c>
      <c r="X7" s="24">
        <v>1722.86</v>
      </c>
      <c r="Y7" s="24">
        <v>156.08000000000001</v>
      </c>
      <c r="Z7" s="24">
        <v>154.97999999999999</v>
      </c>
      <c r="AA7" s="24">
        <v>139.5</v>
      </c>
      <c r="AB7" s="24">
        <v>160.63999999999999</v>
      </c>
      <c r="AC7" s="24">
        <v>168.72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57.38</v>
      </c>
      <c r="AV7" s="24">
        <v>67.42</v>
      </c>
      <c r="AW7" s="24">
        <v>158.44</v>
      </c>
      <c r="AX7" s="24">
        <v>203.42</v>
      </c>
      <c r="AY7" s="24">
        <v>216.96</v>
      </c>
      <c r="AZ7" s="24">
        <v>29.13</v>
      </c>
      <c r="BA7" s="24">
        <v>35.69</v>
      </c>
      <c r="BB7" s="24">
        <v>38.4</v>
      </c>
      <c r="BC7" s="24">
        <v>44.04</v>
      </c>
      <c r="BD7" s="24">
        <v>58.25</v>
      </c>
      <c r="BE7" s="24">
        <v>47.19</v>
      </c>
      <c r="BF7" s="24">
        <v>4328</v>
      </c>
      <c r="BG7" s="24">
        <v>3818.76</v>
      </c>
      <c r="BH7" s="24">
        <v>3337.7</v>
      </c>
      <c r="BI7" s="24">
        <v>2877.17</v>
      </c>
      <c r="BJ7" s="24">
        <v>2372.86</v>
      </c>
      <c r="BK7" s="24">
        <v>867.83</v>
      </c>
      <c r="BL7" s="24">
        <v>791.76</v>
      </c>
      <c r="BM7" s="24">
        <v>900.82</v>
      </c>
      <c r="BN7" s="24">
        <v>839.21</v>
      </c>
      <c r="BO7" s="24">
        <v>791.46</v>
      </c>
      <c r="BP7" s="24">
        <v>798.1</v>
      </c>
      <c r="BQ7" s="24">
        <v>61.57</v>
      </c>
      <c r="BR7" s="24">
        <v>52.88</v>
      </c>
      <c r="BS7" s="24">
        <v>52.43</v>
      </c>
      <c r="BT7" s="24">
        <v>49.5</v>
      </c>
      <c r="BU7" s="24">
        <v>44.62</v>
      </c>
      <c r="BV7" s="24">
        <v>57.08</v>
      </c>
      <c r="BW7" s="24">
        <v>56.26</v>
      </c>
      <c r="BX7" s="24">
        <v>52.94</v>
      </c>
      <c r="BY7" s="24">
        <v>52.05</v>
      </c>
      <c r="BZ7" s="24">
        <v>47.96</v>
      </c>
      <c r="CA7" s="24">
        <v>54.51</v>
      </c>
      <c r="CB7" s="24">
        <v>194.79</v>
      </c>
      <c r="CC7" s="24">
        <v>235.22</v>
      </c>
      <c r="CD7" s="24">
        <v>242.48</v>
      </c>
      <c r="CE7" s="24">
        <v>261.76</v>
      </c>
      <c r="CF7" s="24">
        <v>295.2</v>
      </c>
      <c r="CG7" s="24">
        <v>274.99</v>
      </c>
      <c r="CH7" s="24">
        <v>282.08999999999997</v>
      </c>
      <c r="CI7" s="24">
        <v>303.27999999999997</v>
      </c>
      <c r="CJ7" s="24">
        <v>301.86</v>
      </c>
      <c r="CK7" s="24">
        <v>325.85000000000002</v>
      </c>
      <c r="CL7" s="24">
        <v>286.33</v>
      </c>
      <c r="CM7" s="24">
        <v>46.71</v>
      </c>
      <c r="CN7" s="24">
        <v>49.53</v>
      </c>
      <c r="CO7" s="24">
        <v>47.65</v>
      </c>
      <c r="CP7" s="24">
        <v>40.909999999999997</v>
      </c>
      <c r="CQ7" s="24">
        <v>43.73</v>
      </c>
      <c r="CR7" s="24">
        <v>54.83</v>
      </c>
      <c r="CS7" s="24">
        <v>66.53</v>
      </c>
      <c r="CT7" s="24">
        <v>52.35</v>
      </c>
      <c r="CU7" s="24">
        <v>46.25</v>
      </c>
      <c r="CV7" s="24">
        <v>45.32</v>
      </c>
      <c r="CW7" s="24">
        <v>49.92</v>
      </c>
      <c r="CX7" s="24">
        <v>86.61</v>
      </c>
      <c r="CY7" s="24">
        <v>86.21</v>
      </c>
      <c r="CZ7" s="24">
        <v>86.21</v>
      </c>
      <c r="DA7" s="24">
        <v>86.94</v>
      </c>
      <c r="DB7" s="24">
        <v>87.06</v>
      </c>
      <c r="DC7" s="24">
        <v>84.7</v>
      </c>
      <c r="DD7" s="24">
        <v>84.67</v>
      </c>
      <c r="DE7" s="24">
        <v>84.39</v>
      </c>
      <c r="DF7" s="24">
        <v>83.96</v>
      </c>
      <c r="DG7" s="24">
        <v>83.54</v>
      </c>
      <c r="DH7" s="24">
        <v>87.8</v>
      </c>
      <c r="DI7" s="24">
        <v>3.73</v>
      </c>
      <c r="DJ7" s="24">
        <v>7.41</v>
      </c>
      <c r="DK7" s="24">
        <v>11.33</v>
      </c>
      <c r="DL7" s="24">
        <v>15.12</v>
      </c>
      <c r="DM7" s="24">
        <v>18.14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笹沼 めぐみ</cp:lastModifiedBy>
  <dcterms:created xsi:type="dcterms:W3CDTF">2025-12-23T06:18:02Z</dcterms:created>
  <dcterms:modified xsi:type="dcterms:W3CDTF">2026-02-12T04:18:43Z</dcterms:modified>
  <cp:category/>
</cp:coreProperties>
</file>