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m.sasanuma02\Desktop\0115経営比較分析\提出\"/>
    </mc:Choice>
  </mc:AlternateContent>
  <xr:revisionPtr revIDLastSave="0" documentId="8_{87D9F223-6BF1-4C26-AB2B-73076E5DC92A}" xr6:coauthVersionLast="47" xr6:coauthVersionMax="47" xr10:uidLastSave="{00000000-0000-0000-0000-000000000000}"/>
  <workbookProtection workbookAlgorithmName="SHA-512" workbookHashValue="SdvnUFpTf1FkkVs8LSwk5ujbFVUkZxzCvNNZmaCgaAW/6DiLNbFta163HW/mkEaDL82PPd7qbbhGrE8vCZ33DA==" workbookSaltValue="OSChXURbesGnLwlJep0ST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AT10" i="4"/>
  <c r="P10" i="4"/>
  <c r="AT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<sst xmlns="http://schemas.openxmlformats.org/spreadsheetml/2006/main" count="231" uniqueCount="117">
  <si>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</si>
  <si>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</si>
  <si>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</si>
  <si>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</si>
  <si>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</si>
  <si>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</si>
  <si>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</si>
  <si>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</si>
  <si>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</si>
  <si>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</si>
  <si>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</si>
  <si>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</si>
  <si>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</si>
  <si>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</si>
  <si>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</si>
  <si>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</si>
  <si>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</si>
  <si>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</si>
  <si>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</si>
  <si>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</si>
  <si>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</si>
  <si>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</si>
  <si>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</si>
  <si>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</si>
  <si>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</si>
  <si>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</si>
  <si>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</si>
  <si>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</si>
  <si>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</si>
  <si>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</si>
  <si>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</si>
  <si>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</si>
  <si>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</si>
  <si>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</si>
  <si>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</si>
  <si>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</si>
  <si>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</si>
  <si>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</si>
  <si>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</si>
  <si>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</si>
  <si>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</si>
  <si>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</si>
  <si>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</si>
  <si>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</si>
  <si>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</si>
  <si>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</si>
  <si>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</si>
  <si>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</si>
  <si>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</si>
  <si>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</si>
  <si>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</si>
  <si>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</si>
  <si>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</si>
  <si>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</si>
  <si>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</si>
  <si>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</si>
  <si>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</si>
  <si>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</si>
  <si>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</si>
  <si>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</si>
  <si>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</si>
  <si>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</si>
  <si>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</si>
  <si>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</si>
  <si>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</si>
  <si>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</si>
  <si>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</si>
  <si>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</si>
  <si>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</si>
  <si>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</si>
  <si>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</si>
  <si>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</si>
  <si>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</si>
  <si>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</si>
  <si>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</si>
  <si>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</si>
  <si>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</si>
  <si>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</si>
  <si>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</si>
  <si>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</si>
  <si>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</si>
  <si>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</si>
  <si>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</si>
  <si>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</si>
  <si>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</si>
  <si>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</si>
  <si>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</si>
  <si>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</si>
  <si>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</si>
  <si>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</si>
  <si>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</si>
  <si>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</si>
  <si>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</si>
  <si>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</si>
  <si>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</si>
  <si>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</si>
  <si>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</si>
  <si>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</si>
  <si>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</si>
  <si>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</si>
  <si>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</si>
  <si>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</si>
  <si>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</si>
  <si>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</si>
  <si>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</si>
  <si>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</si>
  <si>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</si>
  <si>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</si>
  <si>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</si>
  <si>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</si>
  <si>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</si>
  <si>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</si>
  <si>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</si>
  <si>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</si>
  <si>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（1）健全性について
　経常収支比率は対前年度、対類似団体平均ともにわずかに上回り、概ね健全な経営状態を維持しています。
　流動比率は前年度より改善しているものの、類似団体平均を下回っており、今後も企業債償還を着実に進め、資金繰りの流動性確保に努める必要があります。
　企業債残高対事業規模比率は、対前年度、対類似団体平均ともに下回り、借入金負担の軽減が順調に進んでいます。
　経費回収率は向上傾向にあるものの、100％を下回っており、使用料収益のみで汚水処理費用を賄いきれないため、一般会計からの繰入金に依存している状態が続いています。
　汚水処理原価は150.36円と、類似団体平均（159.75円）よりも低く抑えられており、効率的な運営がなされているといえます。
（2）効率性について
　施設利用率は、流域下水道で処理した水量も含まれるため、類似団体平均を大幅に上回っています。
　水洗化率は、類似団体平均を上回る良好な水準に達しています。引続き処理区域内における水洗化普及による環境保全と収益基盤の構築を進めていきます。</t>
    <phoneticPr fontId="4"/>
  </si>
  <si>
    <t>　有形固定資産減価償却率は、令和2年度に公営企業会計に移行し、未償却残高を資産の取得価額とし、減価償却累計額が0の状態で開始したため極端に低く、5年間で急上昇しています。
　管渠老朽化率は、類似団体平均よりも低いものの、令和5年度から法定耐用年数を経過した管渠が発生したため、前年度を上回りました。
　管渠改善率は、わずかに上昇しており、計画的な更新が不可欠な状況となっています。供用開始後、約45年が経過し、今後、施設の老朽化がますます進むことが想定されます。令和3年度から運用を開始しているストックマネジメント計画に基づき、施設の更新を実施していきます。</t>
    <phoneticPr fontId="4"/>
  </si>
  <si>
    <t>　本市の公共下水道事業は、経費回収率が100％を下回り、不足分を一般会計からの繰入金で賄っている状況です。
　サービス需要の減少への対応について、現時点での普及率は78.35％ですが、今後、急速な人口減少が進むと使用料収入の減少が避けられません。また、近年の物価高騰やエネルギー価格、職員給与費の上昇により、営業費用が増加するリスクがあるため、適切な下水道使用料水準の検討、維持管理コストの削減や広域化・共同化の検討を図る必要があります。
　更新需要の増大への対応については、減価償却率の推移に見られるとおり、施設の更新のピークへの備えが必要であることから、ストックマネジメント計画に基づき、計画的な改築・更新を実施してまいります。
　人材確保の困難への対応について、限られた人員での体制維持と技術継承のため、近隣自治体との広域連携や官民連携、デジタル技術による業務効率化など、持続可能な体制を目指します。　
　管渠の新設及び施設の改築、更新を見越した、より適正な施設管理と健全な下水道経営のため、経営戦略に基づき、効率的な投資と財政基盤の強化に取り組んでいきます。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</si>
</sst>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0.06</c:v>
                </c:pt>
                <c:pt idx="2">
                  <c:v>7.0000000000000007E-2</c:v>
                </c:pt>
                <c:pt idx="3">
                  <c:v>7.0000000000000007E-2</c:v>
                </c:pt>
                <c:pt idx="4">
                  <c:v>0.08</c:v>
                </c:pt>
              </c:numCache>
            </c:numRef>
          </c:val>
          <c:extLst>
            <c:ext xmlns:c16="http://schemas.microsoft.com/office/drawing/2014/chart" uri="{C3380CC4-5D6E-409C-BE32-E72D297353CC}">
              <c16:uniqueId val="{00000000-9A4D-40E0-B742-4801C18EE2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9A4D-40E0-B742-4801C18EE2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105.33</c:v>
                </c:pt>
                <c:pt idx="2">
                  <c:v>98.6</c:v>
                </c:pt>
                <c:pt idx="3">
                  <c:v>95.38</c:v>
                </c:pt>
                <c:pt idx="4">
                  <c:v>94.18</c:v>
                </c:pt>
              </c:numCache>
            </c:numRef>
          </c:val>
          <c:extLst>
            <c:ext xmlns:c16="http://schemas.microsoft.com/office/drawing/2014/chart" uri="{C3380CC4-5D6E-409C-BE32-E72D297353CC}">
              <c16:uniqueId val="{00000000-F28F-4163-B353-A60383D52D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28F-4163-B353-A60383D52D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93.94</c:v>
                </c:pt>
                <c:pt idx="1">
                  <c:v>93.89</c:v>
                </c:pt>
                <c:pt idx="2">
                  <c:v>93.92</c:v>
                </c:pt>
                <c:pt idx="3">
                  <c:v>94.07</c:v>
                </c:pt>
                <c:pt idx="4">
                  <c:v>94.06</c:v>
                </c:pt>
              </c:numCache>
            </c:numRef>
          </c:val>
          <c:extLst>
            <c:ext xmlns:c16="http://schemas.microsoft.com/office/drawing/2014/chart" uri="{C3380CC4-5D6E-409C-BE32-E72D297353CC}">
              <c16:uniqueId val="{00000000-E5EE-48B9-851E-14325752EB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E5EE-48B9-851E-14325752EB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111.04</c:v>
                </c:pt>
                <c:pt idx="1">
                  <c:v>107.11</c:v>
                </c:pt>
                <c:pt idx="2">
                  <c:v>109.73</c:v>
                </c:pt>
                <c:pt idx="3">
                  <c:v>106.22</c:v>
                </c:pt>
                <c:pt idx="4">
                  <c:v>106.49</c:v>
                </c:pt>
              </c:numCache>
            </c:numRef>
          </c:val>
          <c:extLst>
            <c:ext xmlns:c16="http://schemas.microsoft.com/office/drawing/2014/chart" uri="{C3380CC4-5D6E-409C-BE32-E72D297353CC}">
              <c16:uniqueId val="{00000000-8F8A-4D3E-AB18-3DBC025C6F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F8A-4D3E-AB18-3DBC025C6F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3.99</c:v>
                </c:pt>
                <c:pt idx="1">
                  <c:v>7.96</c:v>
                </c:pt>
                <c:pt idx="2">
                  <c:v>11.69</c:v>
                </c:pt>
                <c:pt idx="3">
                  <c:v>15.36</c:v>
                </c:pt>
                <c:pt idx="4">
                  <c:v>18.82</c:v>
                </c:pt>
              </c:numCache>
            </c:numRef>
          </c:val>
          <c:extLst>
            <c:ext xmlns:c16="http://schemas.microsoft.com/office/drawing/2014/chart" uri="{C3380CC4-5D6E-409C-BE32-E72D297353CC}">
              <c16:uniqueId val="{00000000-94BB-458E-B3DD-601D1BF900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4BB-458E-B3DD-601D1BF900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0.18</c:v>
                </c:pt>
                <c:pt idx="4" formatCode="#,##0.00;&quot;△&quot;#,##0.00;&quot;-&quot;">
                  <c:v>0.27</c:v>
                </c:pt>
              </c:numCache>
            </c:numRef>
          </c:val>
          <c:extLst>
            <c:ext xmlns:c16="http://schemas.microsoft.com/office/drawing/2014/chart" uri="{C3380CC4-5D6E-409C-BE32-E72D297353CC}">
              <c16:uniqueId val="{00000000-9AE9-4CB8-A068-48DD453B81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AE9-4CB8-A068-48DD453B81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D3-4ACA-A113-3D0754ED9B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9D3-4ACA-A113-3D0754ED9B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42.03</c:v>
                </c:pt>
                <c:pt idx="1">
                  <c:v>38.229999999999997</c:v>
                </c:pt>
                <c:pt idx="2">
                  <c:v>45.79</c:v>
                </c:pt>
                <c:pt idx="3">
                  <c:v>53.56</c:v>
                </c:pt>
                <c:pt idx="4">
                  <c:v>73.37</c:v>
                </c:pt>
              </c:numCache>
            </c:numRef>
          </c:val>
          <c:extLst>
            <c:ext xmlns:c16="http://schemas.microsoft.com/office/drawing/2014/chart" uri="{C3380CC4-5D6E-409C-BE32-E72D297353CC}">
              <c16:uniqueId val="{00000000-BDD5-4E71-9FCD-1520CE9748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DD5-4E71-9FCD-1520CE9748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982.64</c:v>
                </c:pt>
                <c:pt idx="1">
                  <c:v>853.68</c:v>
                </c:pt>
                <c:pt idx="2">
                  <c:v>792.23</c:v>
                </c:pt>
                <c:pt idx="3">
                  <c:v>726.38</c:v>
                </c:pt>
                <c:pt idx="4">
                  <c:v>670.01</c:v>
                </c:pt>
              </c:numCache>
            </c:numRef>
          </c:val>
          <c:extLst>
            <c:ext xmlns:c16="http://schemas.microsoft.com/office/drawing/2014/chart" uri="{C3380CC4-5D6E-409C-BE32-E72D297353CC}">
              <c16:uniqueId val="{00000000-6FEA-42F2-AE40-2D3903389D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6FEA-42F2-AE40-2D3903389D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85.35</c:v>
                </c:pt>
                <c:pt idx="1">
                  <c:v>87.63</c:v>
                </c:pt>
                <c:pt idx="2">
                  <c:v>88.88</c:v>
                </c:pt>
                <c:pt idx="3">
                  <c:v>90.19</c:v>
                </c:pt>
                <c:pt idx="4">
                  <c:v>91.68</c:v>
                </c:pt>
              </c:numCache>
            </c:numRef>
          </c:val>
          <c:extLst>
            <c:ext xmlns:c16="http://schemas.microsoft.com/office/drawing/2014/chart" uri="{C3380CC4-5D6E-409C-BE32-E72D297353CC}">
              <c16:uniqueId val="{00000000-CC93-4024-B9FB-2297F39374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C93-4024-B9FB-2297F39374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150.43</c:v>
                </c:pt>
                <c:pt idx="4">
                  <c:v>150.36000000000001</c:v>
                </c:pt>
              </c:numCache>
            </c:numRef>
          </c:val>
          <c:extLst>
            <c:ext xmlns:c16="http://schemas.microsoft.com/office/drawing/2014/chart" uri="{C3380CC4-5D6E-409C-BE32-E72D297353CC}">
              <c16:uniqueId val="{00000000-E31B-48DD-BDED-84DF54D617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E31B-48DD-BDED-84DF54D617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4" zoomScaleNormal="100" workbookViewId="0">
      <selection activeCell="BB87" sqref="BB8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栃木県　那須塩原市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54">
        <f>データ!S6</f>
        <v>115611</v>
      </c>
      <c r="AM8" s="54"/>
      <c r="AN8" s="54"/>
      <c r="AO8" s="54"/>
      <c r="AP8" s="54"/>
      <c r="AQ8" s="54"/>
      <c r="AR8" s="54"/>
      <c r="AS8" s="54"/>
      <c r="AT8" s="53">
        <f>データ!T6</f>
        <v>592.74</v>
      </c>
      <c r="AU8" s="53"/>
      <c r="AV8" s="53"/>
      <c r="AW8" s="53"/>
      <c r="AX8" s="53"/>
      <c r="AY8" s="53"/>
      <c r="AZ8" s="53"/>
      <c r="BA8" s="53"/>
      <c r="BB8" s="53">
        <f>データ!U6</f>
        <v>195.05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77.77</v>
      </c>
      <c r="J10" s="53"/>
      <c r="K10" s="53"/>
      <c r="L10" s="53"/>
      <c r="M10" s="53"/>
      <c r="N10" s="53"/>
      <c r="O10" s="53"/>
      <c r="P10" s="53">
        <f>データ!P6</f>
        <v>52.97</v>
      </c>
      <c r="Q10" s="53"/>
      <c r="R10" s="53"/>
      <c r="S10" s="53"/>
      <c r="T10" s="53"/>
      <c r="U10" s="53"/>
      <c r="V10" s="53"/>
      <c r="W10" s="53">
        <f>データ!Q6</f>
        <v>78.349999999999994</v>
      </c>
      <c r="X10" s="53"/>
      <c r="Y10" s="53"/>
      <c r="Z10" s="53"/>
      <c r="AA10" s="53"/>
      <c r="AB10" s="53"/>
      <c r="AC10" s="53"/>
      <c r="AD10" s="54">
        <f>データ!R6</f>
        <v>2750</v>
      </c>
      <c r="AE10" s="54"/>
      <c r="AF10" s="54"/>
      <c r="AG10" s="54"/>
      <c r="AH10" s="54"/>
      <c r="AI10" s="54"/>
      <c r="AJ10" s="54"/>
      <c r="AK10" s="2"/>
      <c r="AL10" s="54">
        <f>データ!V6</f>
        <v>61111</v>
      </c>
      <c r="AM10" s="54"/>
      <c r="AN10" s="54"/>
      <c r="AO10" s="54"/>
      <c r="AP10" s="54"/>
      <c r="AQ10" s="54"/>
      <c r="AR10" s="54"/>
      <c r="AS10" s="54"/>
      <c r="AT10" s="53">
        <f>データ!W6</f>
        <v>21.46</v>
      </c>
      <c r="AU10" s="53"/>
      <c r="AV10" s="53"/>
      <c r="AW10" s="53"/>
      <c r="AX10" s="53"/>
      <c r="AY10" s="53"/>
      <c r="AZ10" s="53"/>
      <c r="BA10" s="53"/>
      <c r="BB10" s="53">
        <f>データ!X6</f>
        <v>2847.67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116</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JamrPsHn7cTbsdHuutEgVxxsPO1KUurZR1fiix7U2gziYXLNLn7WFx3RdmbD6XslOn95W6k5EscMfc2w19LXw==" saltValue="xP+MY6ubBC7ie+HNPoIG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92134</v>
      </c>
      <c r="D6" s="19">
        <f t="shared" si="3"/>
        <v>46</v>
      </c>
      <c r="E6" s="19">
        <f t="shared" si="3"/>
        <v>17</v>
      </c>
      <c r="F6" s="19">
        <f t="shared" si="3"/>
        <v>1</v>
      </c>
      <c r="G6" s="19">
        <f t="shared" si="3"/>
        <v>0</v>
      </c>
      <c r="H6" s="19" t="str">
        <f t="shared" si="3"/>
        <v>栃木県　那須塩原市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77.77</v>
      </c>
      <c r="P6" s="20">
        <f t="shared" si="3"/>
        <v>52.97</v>
      </c>
      <c r="Q6" s="20">
        <f t="shared" si="3"/>
        <v>78.349999999999994</v>
      </c>
      <c r="R6" s="20">
        <f t="shared" si="3"/>
        <v>2750</v>
      </c>
      <c r="S6" s="20">
        <f t="shared" si="3"/>
        <v>115611</v>
      </c>
      <c r="T6" s="20">
        <f t="shared" si="3"/>
        <v>592.74</v>
      </c>
      <c r="U6" s="20">
        <f t="shared" si="3"/>
        <v>195.05</v>
      </c>
      <c r="V6" s="20">
        <f t="shared" si="3"/>
        <v>61111</v>
      </c>
      <c r="W6" s="20">
        <f t="shared" si="3"/>
        <v>21.46</v>
      </c>
      <c r="X6" s="20">
        <f t="shared" si="3"/>
        <v>2847.67</v>
      </c>
      <c r="Y6" s="21">
        <f>IF(Y7="",NA(),Y7)</f>
        <v>111.04</v>
      </c>
      <c r="Z6" s="21">
        <f t="shared" ref="Z6:AH6" si="4">IF(Z7="",NA(),Z7)</f>
        <v>107.11</v>
      </c>
      <c r="AA6" s="21">
        <f t="shared" si="4"/>
        <v>109.73</v>
      </c>
      <c r="AB6" s="21">
        <f t="shared" si="4"/>
        <v>106.22</v>
      </c>
      <c r="AC6" s="21">
        <f t="shared" si="4"/>
        <v>106.49</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42.03</v>
      </c>
      <c r="AV6" s="21">
        <f t="shared" ref="AV6:BD6" si="6">IF(AV7="",NA(),AV7)</f>
        <v>38.229999999999997</v>
      </c>
      <c r="AW6" s="21">
        <f t="shared" si="6"/>
        <v>45.79</v>
      </c>
      <c r="AX6" s="21">
        <f t="shared" si="6"/>
        <v>53.56</v>
      </c>
      <c r="AY6" s="21">
        <f t="shared" si="6"/>
        <v>73.37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982.64</v>
      </c>
      <c r="BG6" s="21">
        <f t="shared" ref="BG6:BO6" si="7">IF(BG7="",NA(),BG7)</f>
        <v>853.68</v>
      </c>
      <c r="BH6" s="21">
        <f t="shared" si="7"/>
        <v>792.23</v>
      </c>
      <c r="BI6" s="21">
        <f t="shared" si="7"/>
        <v>726.38</v>
      </c>
      <c r="BJ6" s="21">
        <f t="shared" si="7"/>
        <v>670.01</v>
      </c>
      <c r="BK6" s="21">
        <f t="shared" si="7"/>
        <v>857.88</v>
      </c>
      <c r="BL6" s="21">
        <f t="shared" si="7"/>
        <v>825.1</v>
      </c>
      <c r="BM6" s="21">
        <f t="shared" si="7"/>
        <v>789.87</v>
      </c>
      <c r="BN6" s="21">
        <f t="shared" si="7"/>
        <v>749.43</v>
      </c>
      <c r="BO6" s="21">
        <f t="shared" si="7"/>
        <v>698.04</v>
      </c>
      <c r="BP6" s="20" t="str">
        <f>IF(BP7="","",IF(BP7="-","【-】","【"&amp;SUBSTITUTE(TEXT(BP7,"#,##0.00"),"-","△")&amp;"】"))</f>
        <v>【602.56】</v>
      </c>
      <c r="BQ6" s="21">
        <f>IF(BQ7="",NA(),BQ7)</f>
        <v>85.35</v>
      </c>
      <c r="BR6" s="21">
        <f t="shared" ref="BR6:BZ6" si="8">IF(BR7="",NA(),BR7)</f>
        <v>87.63</v>
      </c>
      <c r="BS6" s="21">
        <f t="shared" si="8"/>
        <v>88.88</v>
      </c>
      <c r="BT6" s="21">
        <f t="shared" si="8"/>
        <v>90.19</v>
      </c>
      <c r="BU6" s="21">
        <f t="shared" si="8"/>
        <v>91.68</v>
      </c>
      <c r="BV6" s="21">
        <f t="shared" si="8"/>
        <v>94.97</v>
      </c>
      <c r="BW6" s="21">
        <f t="shared" si="8"/>
        <v>97.07</v>
      </c>
      <c r="BX6" s="21">
        <f t="shared" si="8"/>
        <v>98.06</v>
      </c>
      <c r="BY6" s="21">
        <f t="shared" si="8"/>
        <v>98.46</v>
      </c>
      <c r="BZ6" s="21">
        <f t="shared" si="8"/>
        <v>97.98</v>
      </c>
      <c r="CA6" s="20" t="str">
        <f>IF(CA7="","",IF(CA7="-","【-】","【"&amp;SUBSTITUTE(TEXT(CA7,"#,##0.00"),"-","△")&amp;"】"))</f>
        <v>【97.94】</v>
      </c>
      <c r="CB6" s="21">
        <f>IF(CB7="",NA(),CB7)</f>
        <v>150</v>
      </c>
      <c r="CC6" s="21">
        <f t="shared" ref="CC6:CK6" si="9">IF(CC7="",NA(),CC7)</f>
        <v>150</v>
      </c>
      <c r="CD6" s="21">
        <f t="shared" si="9"/>
        <v>150</v>
      </c>
      <c r="CE6" s="21">
        <f t="shared" si="9"/>
        <v>150.43</v>
      </c>
      <c r="CF6" s="21">
        <f t="shared" si="9"/>
        <v>150.36000000000001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100</v>
      </c>
      <c r="CN6" s="21">
        <f t="shared" ref="CN6:CV6" si="10">IF(CN7="",NA(),CN7)</f>
        <v>105.33</v>
      </c>
      <c r="CO6" s="21">
        <f t="shared" si="10"/>
        <v>98.6</v>
      </c>
      <c r="CP6" s="21">
        <f t="shared" si="10"/>
        <v>95.38</v>
      </c>
      <c r="CQ6" s="21">
        <f t="shared" si="10"/>
        <v>94.18</v>
      </c>
      <c r="CR6" s="21">
        <f t="shared" si="10"/>
        <v>65.28</v>
      </c>
      <c r="CS6" s="21">
        <f t="shared" si="10"/>
        <v>64.92</v>
      </c>
      <c r="CT6" s="21">
        <f t="shared" si="10"/>
        <v>64.14</v>
      </c>
      <c r="CU6" s="21">
        <f t="shared" si="10"/>
        <v>63.71</v>
      </c>
      <c r="CV6" s="21">
        <f t="shared" si="10"/>
        <v>64.95</v>
      </c>
      <c r="CW6" s="20" t="str">
        <f>IF(CW7="","",IF(CW7="-","【-】","【"&amp;SUBSTITUTE(TEXT(CW7,"#,##0.00"),"-","△")&amp;"】"))</f>
        <v>【60.13】</v>
      </c>
      <c r="CX6" s="21">
        <f>IF(CX7="",NA(),CX7)</f>
        <v>93.94</v>
      </c>
      <c r="CY6" s="21">
        <f t="shared" ref="CY6:DG6" si="11">IF(CY7="",NA(),CY7)</f>
        <v>93.89</v>
      </c>
      <c r="CZ6" s="21">
        <f t="shared" si="11"/>
        <v>93.92</v>
      </c>
      <c r="DA6" s="21">
        <f t="shared" si="11"/>
        <v>94.07</v>
      </c>
      <c r="DB6" s="21">
        <f t="shared" si="11"/>
        <v>94.06</v>
      </c>
      <c r="DC6" s="21">
        <f t="shared" si="11"/>
        <v>92.72</v>
      </c>
      <c r="DD6" s="21">
        <f t="shared" si="11"/>
        <v>92.88</v>
      </c>
      <c r="DE6" s="21">
        <f t="shared" si="11"/>
        <v>92.9</v>
      </c>
      <c r="DF6" s="21">
        <f t="shared" si="11"/>
        <v>92.89</v>
      </c>
      <c r="DG6" s="21">
        <f t="shared" si="11"/>
        <v>93.08</v>
      </c>
      <c r="DH6" s="20" t="str">
        <f>IF(DH7="","",IF(DH7="-","【-】","【"&amp;SUBSTITUTE(TEXT(DH7,"#,##0.00"),"-","△")&amp;"】"))</f>
        <v>【96.00】</v>
      </c>
      <c r="DI6" s="21">
        <f>IF(DI7="",NA(),DI7)</f>
        <v>3.99</v>
      </c>
      <c r="DJ6" s="21">
        <f t="shared" ref="DJ6:DR6" si="12">IF(DJ7="",NA(),DJ7)</f>
        <v>7.96</v>
      </c>
      <c r="DK6" s="21">
        <f t="shared" si="12"/>
        <v>11.69</v>
      </c>
      <c r="DL6" s="21">
        <f t="shared" si="12"/>
        <v>15.36</v>
      </c>
      <c r="DM6" s="21">
        <f t="shared" si="12"/>
        <v>18.82</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1">
        <f t="shared" si="13"/>
        <v>0.18</v>
      </c>
      <c r="DX6" s="21">
        <f t="shared" si="13"/>
        <v>0.27</v>
      </c>
      <c r="DY6" s="21">
        <f t="shared" si="13"/>
        <v>1.22</v>
      </c>
      <c r="DZ6" s="21">
        <f t="shared" si="13"/>
        <v>1.61</v>
      </c>
      <c r="EA6" s="21">
        <f t="shared" si="13"/>
        <v>2.08</v>
      </c>
      <c r="EB6" s="21">
        <f t="shared" si="13"/>
        <v>2.74</v>
      </c>
      <c r="EC6" s="21">
        <f t="shared" si="13"/>
        <v>3.24</v>
      </c>
      <c r="ED6" s="20" t="str">
        <f>IF(ED7="","",IF(ED7="-","【-】","【"&amp;SUBSTITUTE(TEXT(ED7,"#,##0.00"),"-","△")&amp;"】"))</f>
        <v>【9.46】</v>
      </c>
      <c r="EE6" s="21">
        <f>IF(EE7="",NA(),EE7)</f>
        <v>0.05</v>
      </c>
      <c r="EF6" s="21">
        <f t="shared" ref="EF6:EN6" si="14">IF(EF7="",NA(),EF7)</f>
        <v>0.06</v>
      </c>
      <c r="EG6" s="21">
        <f t="shared" si="14"/>
        <v>7.0000000000000007E-2</v>
      </c>
      <c r="EH6" s="21">
        <f t="shared" si="14"/>
        <v>7.0000000000000007E-2</v>
      </c>
      <c r="EI6" s="21">
        <f t="shared" si="14"/>
        <v>0.08</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92134</v>
      </c>
      <c r="D7" s="23">
        <v>46</v>
      </c>
      <c r="E7" s="23">
        <v>17</v>
      </c>
      <c r="F7" s="23">
        <v>1</v>
      </c>
      <c r="G7" s="23">
        <v>0</v>
      </c>
      <c r="H7" s="23" t="s">
        <v>96</v>
      </c>
      <c r="I7" s="23" t="s">
        <v>97</v>
      </c>
      <c r="J7" s="23" t="s">
        <v>98</v>
      </c>
      <c r="K7" s="23" t="s">
        <v>99</v>
      </c>
      <c r="L7" s="23" t="s">
        <v>100</v>
      </c>
      <c r="M7" s="23" t="s">
        <v>101</v>
      </c>
      <c r="N7" s="24" t="s">
        <v>102</v>
      </c>
      <c r="O7" s="24">
        <v>77.77</v>
      </c>
      <c r="P7" s="24">
        <v>52.97</v>
      </c>
      <c r="Q7" s="24">
        <v>78.349999999999994</v>
      </c>
      <c r="R7" s="24">
        <v>2750</v>
      </c>
      <c r="S7" s="24">
        <v>115611</v>
      </c>
      <c r="T7" s="24">
        <v>592.74</v>
      </c>
      <c r="U7" s="24">
        <v>195.05</v>
      </c>
      <c r="V7" s="24">
        <v>61111</v>
      </c>
      <c r="W7" s="24">
        <v>21.46</v>
      </c>
      <c r="X7" s="24">
        <v>2847.67</v>
      </c>
      <c r="Y7" s="24">
        <v>111.04</v>
      </c>
      <c r="Z7" s="24">
        <v>107.11</v>
      </c>
      <c r="AA7" s="24">
        <v>109.73</v>
      </c>
      <c r="AB7" s="24">
        <v>106.22</v>
      </c>
      <c r="AC7" s="24">
        <v>106.49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42.03</v>
      </c>
      <c r="AV7" s="24">
        <v>38.229999999999997</v>
      </c>
      <c r="AW7" s="24">
        <v>45.79</v>
      </c>
      <c r="AX7" s="24">
        <v>53.56</v>
      </c>
      <c r="AY7" s="24">
        <v>73.37</v>
      </c>
      <c r="AZ7" s="24">
        <v>67.930000000000007</v>
      </c>
      <c r="BA7" s="24">
        <v>68.53</v>
      </c>
      <c r="BB7" s="24">
        <v>69.180000000000007</v>
      </c>
      <c r="BC7" s="24">
        <v>76.319999999999993</v>
      </c>
      <c r="BD7" s="24">
        <v>80.33</v>
      </c>
      <c r="BE7" s="24">
        <v>82.75</v>
      </c>
      <c r="BF7" s="24">
        <v>982.64</v>
      </c>
      <c r="BG7" s="24">
        <v>853.68</v>
      </c>
      <c r="BH7" s="24">
        <v>792.23</v>
      </c>
      <c r="BI7" s="24">
        <v>726.38</v>
      </c>
      <c r="BJ7" s="24">
        <v>670.01</v>
      </c>
      <c r="BK7" s="24">
        <v>857.88</v>
      </c>
      <c r="BL7" s="24">
        <v>825.1</v>
      </c>
      <c r="BM7" s="24">
        <v>789.87</v>
      </c>
      <c r="BN7" s="24">
        <v>749.43</v>
      </c>
      <c r="BO7" s="24">
        <v>698.04</v>
      </c>
      <c r="BP7" s="24">
        <v>602.55999999999995</v>
      </c>
      <c r="BQ7" s="24">
        <v>85.35</v>
      </c>
      <c r="BR7" s="24">
        <v>87.63</v>
      </c>
      <c r="BS7" s="24">
        <v>88.88</v>
      </c>
      <c r="BT7" s="24">
        <v>90.19</v>
      </c>
      <c r="BU7" s="24">
        <v>91.68</v>
      </c>
      <c r="BV7" s="24">
        <v>94.97</v>
      </c>
      <c r="BW7" s="24">
        <v>97.07</v>
      </c>
      <c r="BX7" s="24">
        <v>98.06</v>
      </c>
      <c r="BY7" s="24">
        <v>98.46</v>
      </c>
      <c r="BZ7" s="24">
        <v>97.98</v>
      </c>
      <c r="CA7" s="24">
        <v>97.94</v>
      </c>
      <c r="CB7" s="24">
        <v>150</v>
      </c>
      <c r="CC7" s="24">
        <v>150</v>
      </c>
      <c r="CD7" s="24">
        <v>150</v>
      </c>
      <c r="CE7" s="24">
        <v>150.43</v>
      </c>
      <c r="CF7" s="24">
        <v>150.36000000000001</v>
      </c>
      <c r="CG7" s="24">
        <v>159.49</v>
      </c>
      <c r="CH7" s="24">
        <v>157.81</v>
      </c>
      <c r="CI7" s="24">
        <v>157.37</v>
      </c>
      <c r="CJ7" s="24">
        <v>157.44999999999999</v>
      </c>
      <c r="CK7" s="24">
        <v>159.75</v>
      </c>
      <c r="CL7" s="24">
        <v>140.97999999999999</v>
      </c>
      <c r="CM7" s="24">
        <v>100</v>
      </c>
      <c r="CN7" s="24">
        <v>105.33</v>
      </c>
      <c r="CO7" s="24">
        <v>98.6</v>
      </c>
      <c r="CP7" s="24">
        <v>95.38</v>
      </c>
      <c r="CQ7" s="24">
        <v>94.18</v>
      </c>
      <c r="CR7" s="24">
        <v>65.28</v>
      </c>
      <c r="CS7" s="24">
        <v>64.92</v>
      </c>
      <c r="CT7" s="24">
        <v>64.14</v>
      </c>
      <c r="CU7" s="24">
        <v>63.71</v>
      </c>
      <c r="CV7" s="24">
        <v>64.95</v>
      </c>
      <c r="CW7" s="24">
        <v>60.13</v>
      </c>
      <c r="CX7" s="24">
        <v>93.94</v>
      </c>
      <c r="CY7" s="24">
        <v>93.89</v>
      </c>
      <c r="CZ7" s="24">
        <v>93.92</v>
      </c>
      <c r="DA7" s="24">
        <v>94.07</v>
      </c>
      <c r="DB7" s="24">
        <v>94.06</v>
      </c>
      <c r="DC7" s="24">
        <v>92.72</v>
      </c>
      <c r="DD7" s="24">
        <v>92.88</v>
      </c>
      <c r="DE7" s="24">
        <v>92.9</v>
      </c>
      <c r="DF7" s="24">
        <v>92.89</v>
      </c>
      <c r="DG7" s="24">
        <v>93.08</v>
      </c>
      <c r="DH7" s="24">
        <v>96</v>
      </c>
      <c r="DI7" s="24">
        <v>3.99</v>
      </c>
      <c r="DJ7" s="24">
        <v>7.96</v>
      </c>
      <c r="DK7" s="24">
        <v>11.69</v>
      </c>
      <c r="DL7" s="24">
        <v>15.36</v>
      </c>
      <c r="DM7" s="24">
        <v>18.82</v>
      </c>
      <c r="DN7" s="24">
        <v>23.79</v>
      </c>
      <c r="DO7" s="24">
        <v>25.66</v>
      </c>
      <c r="DP7" s="24">
        <v>27.46</v>
      </c>
      <c r="DQ7" s="24">
        <v>29.93</v>
      </c>
      <c r="DR7" s="24">
        <v>31.89</v>
      </c>
      <c r="DS7" s="24">
        <v>42.2</v>
      </c>
      <c r="DT7" s="24">
        <v>0</v>
      </c>
      <c r="DU7" s="24">
        <v>0</v>
      </c>
      <c r="DV7" s="24">
        <v>0</v>
      </c>
      <c r="DW7" s="24">
        <v>0.18</v>
      </c>
      <c r="DX7" s="24">
        <v>0.27</v>
      </c>
      <c r="DY7" s="24">
        <v>1.22</v>
      </c>
      <c r="DZ7" s="24">
        <v>1.61</v>
      </c>
      <c r="EA7" s="24">
        <v>2.08</v>
      </c>
      <c r="EB7" s="24">
        <v>2.74</v>
      </c>
      <c r="EC7" s="24">
        <v>3.24</v>
      </c>
      <c r="ED7" s="24">
        <v>9.4600000000000009</v>
      </c>
      <c r="EE7" s="24">
        <v>0.05</v>
      </c>
      <c r="EF7" s="24">
        <v>0.06</v>
      </c>
      <c r="EG7" s="24">
        <v>7.0000000000000007E-2</v>
      </c>
      <c r="EH7" s="24">
        <v>7.0000000000000007E-2</v>
      </c>
      <c r="EI7" s="24">
        <v>0.08</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笹沼 めぐみ</cp:lastModifiedBy>
  <dcterms:created xsi:type="dcterms:W3CDTF">2025-12-23T05:58:06Z</dcterms:created>
  <dcterms:modified xsi:type="dcterms:W3CDTF">2026-02-12T04:25:50Z</dcterms:modified>
  <cp:category/>
</cp:coreProperties>
</file>