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見出し" sheetId="1" r:id="rId1"/>
    <sheet name="7-1　市内総生産" sheetId="2" r:id="rId2"/>
    <sheet name="白紙" sheetId="3" r:id="rId3"/>
  </sheets>
  <definedNames>
    <definedName name="_xlnm.Print_Area" localSheetId="1">'7-1　市内総生産'!$A$1:$T$41</definedName>
    <definedName name="_xlnm.Print_Area" localSheetId="0">'見出し'!$A$1:$AJ$59</definedName>
  </definedNames>
  <calcPr fullCalcOnLoad="1"/>
</workbook>
</file>

<file path=xl/sharedStrings.xml><?xml version="1.0" encoding="utf-8"?>
<sst xmlns="http://schemas.openxmlformats.org/spreadsheetml/2006/main" count="100" uniqueCount="48">
  <si>
    <t>7-1　市内総生産</t>
  </si>
  <si>
    <t>単位：百万円、％</t>
  </si>
  <si>
    <t>項目</t>
  </si>
  <si>
    <t>実 額</t>
  </si>
  <si>
    <t>増加率</t>
  </si>
  <si>
    <t>構成比</t>
  </si>
  <si>
    <t>総額</t>
  </si>
  <si>
    <t>第１次産業（農林水産業）</t>
  </si>
  <si>
    <t>第２次産業</t>
  </si>
  <si>
    <t>鉱業</t>
  </si>
  <si>
    <t>製造業</t>
  </si>
  <si>
    <t>建設業</t>
  </si>
  <si>
    <t>第３次産業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</si>
  <si>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</si>
  <si>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</si>
  <si>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</si>
  <si>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</si>
  <si>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</si>
  <si>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</si>
  <si>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</si>
  <si>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対家計民間非営利生産者</t>
  </si>
  <si>
    <t>資料：栃木県「とちぎの市町村民経済計算」</t>
  </si>
  <si>
    <t>平成21年度</t>
  </si>
  <si>
    <t>平成22年度</t>
  </si>
  <si>
    <t>平成23年度</t>
  </si>
  <si>
    <t>輸入品に課される税・関税等（控除）</t>
  </si>
  <si>
    <t>7-2　市民所得（分配）</t>
  </si>
  <si>
    <t>雇用者報酬</t>
  </si>
  <si>
    <t>財産所得（非企業部門）</t>
  </si>
  <si>
    <t>一般政府</t>
  </si>
  <si>
    <t xml:space="preserve"> 家  計</t>
  </si>
  <si>
    <t>対家計民間非営利団体</t>
  </si>
  <si>
    <t>企業所得（配当控除後）</t>
  </si>
  <si>
    <t>民間法人企業</t>
  </si>
  <si>
    <t>公的企業</t>
  </si>
  <si>
    <t>個人企業</t>
  </si>
  <si>
    <t>1人あたりの
市民所得（千円）</t>
  </si>
  <si>
    <t>雇用者1人あたりの
雇用者報酬（千円）</t>
  </si>
  <si>
    <t>-</t>
  </si>
  <si>
    <t>市民所得</t>
  </si>
  <si>
    <t>７　市民所得</t>
  </si>
  <si>
    <t>　</t>
  </si>
  <si>
    <t>平成24年度</t>
  </si>
  <si>
    <t>平成25年度</t>
  </si>
  <si>
    <t>-</t>
  </si>
  <si>
    <t>平成26年度</t>
  </si>
  <si>
    <t>増減率</t>
  </si>
  <si>
    <t>(注)　ここに掲載した数値は、最新の調査結果等を踏まえて、過年度の数値も変更になる場合がある。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</si>
</sst>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0.0%"/>
    <numFmt numFmtId="179" formatCode="#,##0.0;&quot;△ &quot;#,##0.0"/>
    <numFmt numFmtId="180" formatCode="#,##0;[Red]#,##0"/>
    <numFmt numFmtId="181" formatCode="0.0;&quot;△&quot;0.0"/>
    <numFmt numFmtId="182" formatCode="#,##0.0;&quot;△&quot;#,##0.0"/>
    <numFmt numFmtId="183" formatCode="#,##0;&quot;△ &quot;#,##0"/>
    <numFmt numFmtId="184" formatCode="#,##0_);[Red]\(#,##0\)"/>
    <numFmt numFmtId="185" formatCode="#,##0_ ;[Red]\-#,##0\ "/>
    <numFmt numFmtId="186" formatCode="#,##0;&quot;△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  <numFmt numFmtId="192" formatCode="#,##0.0;&quot;▲ &quot;#,##0.0"/>
    <numFmt numFmtId="193" formatCode="0.0;[Red]0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24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9"/>
      <name val="ＭＳ Ｐゴシック"/>
      <family val="3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b/>
      <sz val="24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0"/>
      <name val="Calibri"/>
      <family val="3"/>
    </font>
    <font>
      <b/>
      <sz val="36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0499899983406066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180" fontId="22" fillId="0" borderId="11" xfId="0" applyNumberFormat="1" applyFont="1" applyBorder="1" applyAlignment="1">
      <alignment vertical="center" shrinkToFit="1"/>
    </xf>
    <xf numFmtId="181" fontId="22" fillId="0" borderId="12" xfId="0" applyNumberFormat="1" applyFont="1" applyBorder="1" applyAlignment="1">
      <alignment vertical="center" shrinkToFit="1"/>
    </xf>
    <xf numFmtId="182" fontId="22" fillId="0" borderId="13" xfId="0" applyNumberFormat="1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180" fontId="22" fillId="0" borderId="14" xfId="0" applyNumberFormat="1" applyFont="1" applyBorder="1" applyAlignment="1">
      <alignment vertical="center" shrinkToFit="1"/>
    </xf>
    <xf numFmtId="181" fontId="22" fillId="0" borderId="15" xfId="0" applyNumberFormat="1" applyFont="1" applyBorder="1" applyAlignment="1">
      <alignment vertical="center" shrinkToFit="1"/>
    </xf>
    <xf numFmtId="182" fontId="22" fillId="0" borderId="16" xfId="0" applyNumberFormat="1" applyFont="1" applyBorder="1" applyAlignment="1">
      <alignment vertical="center" shrinkToFit="1"/>
    </xf>
    <xf numFmtId="180" fontId="22" fillId="0" borderId="17" xfId="0" applyNumberFormat="1" applyFont="1" applyBorder="1" applyAlignment="1">
      <alignment vertical="center" shrinkToFit="1"/>
    </xf>
    <xf numFmtId="181" fontId="22" fillId="0" borderId="18" xfId="0" applyNumberFormat="1" applyFont="1" applyBorder="1" applyAlignment="1">
      <alignment vertical="center" shrinkToFit="1"/>
    </xf>
    <xf numFmtId="182" fontId="22" fillId="0" borderId="19" xfId="0" applyNumberFormat="1" applyFont="1" applyBorder="1" applyAlignment="1">
      <alignment vertical="center" shrinkToFit="1"/>
    </xf>
    <xf numFmtId="180" fontId="22" fillId="0" borderId="20" xfId="0" applyNumberFormat="1" applyFont="1" applyBorder="1" applyAlignment="1">
      <alignment vertical="center" shrinkToFit="1"/>
    </xf>
    <xf numFmtId="181" fontId="22" fillId="0" borderId="21" xfId="0" applyNumberFormat="1" applyFont="1" applyBorder="1" applyAlignment="1">
      <alignment vertical="center" shrinkToFit="1"/>
    </xf>
    <xf numFmtId="182" fontId="22" fillId="0" borderId="22" xfId="0" applyNumberFormat="1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192" fontId="22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 shrinkToFit="1"/>
    </xf>
    <xf numFmtId="180" fontId="24" fillId="0" borderId="25" xfId="0" applyNumberFormat="1" applyFont="1" applyBorder="1" applyAlignment="1">
      <alignment vertical="center" shrinkToFit="1"/>
    </xf>
    <xf numFmtId="181" fontId="24" fillId="0" borderId="0" xfId="0" applyNumberFormat="1" applyFont="1" applyBorder="1" applyAlignment="1">
      <alignment vertical="center" shrinkToFit="1"/>
    </xf>
    <xf numFmtId="182" fontId="24" fillId="0" borderId="26" xfId="0" applyNumberFormat="1" applyFont="1" applyBorder="1" applyAlignment="1">
      <alignment vertical="center" shrinkToFit="1"/>
    </xf>
    <xf numFmtId="180" fontId="24" fillId="0" borderId="27" xfId="0" applyNumberFormat="1" applyFont="1" applyBorder="1" applyAlignment="1">
      <alignment vertical="center" shrinkToFit="1"/>
    </xf>
    <xf numFmtId="181" fontId="24" fillId="0" borderId="28" xfId="0" applyNumberFormat="1" applyFont="1" applyBorder="1" applyAlignment="1">
      <alignment vertical="center" shrinkToFit="1"/>
    </xf>
    <xf numFmtId="182" fontId="24" fillId="0" borderId="29" xfId="0" applyNumberFormat="1" applyFont="1" applyBorder="1" applyAlignment="1">
      <alignment vertical="center" shrinkToFit="1"/>
    </xf>
    <xf numFmtId="180" fontId="24" fillId="0" borderId="30" xfId="0" applyNumberFormat="1" applyFont="1" applyBorder="1" applyAlignment="1">
      <alignment vertical="center" shrinkToFit="1"/>
    </xf>
    <xf numFmtId="181" fontId="24" fillId="0" borderId="10" xfId="0" applyNumberFormat="1" applyFont="1" applyBorder="1" applyAlignment="1">
      <alignment vertical="center" shrinkToFit="1"/>
    </xf>
    <xf numFmtId="182" fontId="24" fillId="0" borderId="31" xfId="0" applyNumberFormat="1" applyFont="1" applyBorder="1" applyAlignment="1">
      <alignment vertical="center" shrinkToFit="1"/>
    </xf>
    <xf numFmtId="38" fontId="24" fillId="0" borderId="0" xfId="49" applyFont="1" applyBorder="1" applyAlignment="1">
      <alignment vertical="center"/>
    </xf>
    <xf numFmtId="38" fontId="24" fillId="0" borderId="10" xfId="49" applyFont="1" applyBorder="1" applyAlignment="1">
      <alignment vertical="center"/>
    </xf>
    <xf numFmtId="180" fontId="22" fillId="0" borderId="32" xfId="0" applyNumberFormat="1" applyFont="1" applyBorder="1" applyAlignment="1">
      <alignment vertical="center" shrinkToFit="1"/>
    </xf>
    <xf numFmtId="181" fontId="22" fillId="0" borderId="33" xfId="0" applyNumberFormat="1" applyFont="1" applyBorder="1" applyAlignment="1">
      <alignment vertical="center" shrinkToFit="1"/>
    </xf>
    <xf numFmtId="182" fontId="22" fillId="0" borderId="34" xfId="0" applyNumberFormat="1" applyFont="1" applyBorder="1" applyAlignment="1">
      <alignment vertical="center" shrinkToFit="1"/>
    </xf>
    <xf numFmtId="191" fontId="24" fillId="0" borderId="28" xfId="0" applyNumberFormat="1" applyFont="1" applyBorder="1" applyAlignment="1">
      <alignment vertical="center"/>
    </xf>
    <xf numFmtId="0" fontId="22" fillId="0" borderId="35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35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186" fontId="22" fillId="0" borderId="27" xfId="0" applyNumberFormat="1" applyFont="1" applyBorder="1" applyAlignment="1">
      <alignment vertical="center" shrinkToFit="1"/>
    </xf>
    <xf numFmtId="181" fontId="22" fillId="0" borderId="28" xfId="0" applyNumberFormat="1" applyFont="1" applyBorder="1" applyAlignment="1">
      <alignment vertical="center" shrinkToFit="1"/>
    </xf>
    <xf numFmtId="182" fontId="22" fillId="0" borderId="29" xfId="0" applyNumberFormat="1" applyFont="1" applyBorder="1" applyAlignment="1">
      <alignment vertical="center" shrinkToFit="1"/>
    </xf>
    <xf numFmtId="191" fontId="26" fillId="0" borderId="28" xfId="0" applyNumberFormat="1" applyFont="1" applyFill="1" applyBorder="1" applyAlignment="1">
      <alignment vertical="center"/>
    </xf>
    <xf numFmtId="186" fontId="22" fillId="0" borderId="14" xfId="0" applyNumberFormat="1" applyFont="1" applyBorder="1" applyAlignment="1">
      <alignment vertical="center" shrinkToFit="1"/>
    </xf>
    <xf numFmtId="186" fontId="22" fillId="0" borderId="25" xfId="0" applyNumberFormat="1" applyFont="1" applyBorder="1" applyAlignment="1">
      <alignment vertical="center" shrinkToFit="1"/>
    </xf>
    <xf numFmtId="181" fontId="22" fillId="0" borderId="0" xfId="0" applyNumberFormat="1" applyFont="1" applyBorder="1" applyAlignment="1">
      <alignment vertical="center" shrinkToFit="1"/>
    </xf>
    <xf numFmtId="182" fontId="22" fillId="0" borderId="26" xfId="0" applyNumberFormat="1" applyFont="1" applyBorder="1" applyAlignment="1">
      <alignment vertical="center" shrinkToFit="1"/>
    </xf>
    <xf numFmtId="191" fontId="26" fillId="0" borderId="0" xfId="0" applyNumberFormat="1" applyFont="1" applyFill="1" applyBorder="1" applyAlignment="1">
      <alignment vertical="center"/>
    </xf>
    <xf numFmtId="186" fontId="22" fillId="0" borderId="36" xfId="0" applyNumberFormat="1" applyFont="1" applyBorder="1" applyAlignment="1">
      <alignment vertical="center" shrinkToFit="1"/>
    </xf>
    <xf numFmtId="181" fontId="22" fillId="0" borderId="37" xfId="0" applyNumberFormat="1" applyFont="1" applyBorder="1" applyAlignment="1">
      <alignment vertical="center" shrinkToFit="1"/>
    </xf>
    <xf numFmtId="182" fontId="22" fillId="0" borderId="38" xfId="0" applyNumberFormat="1" applyFont="1" applyBorder="1" applyAlignment="1">
      <alignment vertical="center" shrinkToFit="1"/>
    </xf>
    <xf numFmtId="186" fontId="22" fillId="0" borderId="39" xfId="0" applyNumberFormat="1" applyFont="1" applyBorder="1" applyAlignment="1">
      <alignment vertical="center" shrinkToFit="1"/>
    </xf>
    <xf numFmtId="181" fontId="22" fillId="0" borderId="40" xfId="0" applyNumberFormat="1" applyFont="1" applyBorder="1" applyAlignment="1">
      <alignment vertical="center" shrinkToFit="1"/>
    </xf>
    <xf numFmtId="182" fontId="22" fillId="0" borderId="41" xfId="0" applyNumberFormat="1" applyFont="1" applyBorder="1" applyAlignment="1">
      <alignment vertical="center" shrinkToFit="1"/>
    </xf>
    <xf numFmtId="183" fontId="26" fillId="0" borderId="40" xfId="0" applyNumberFormat="1" applyFont="1" applyFill="1" applyBorder="1" applyAlignment="1">
      <alignment vertical="center"/>
    </xf>
    <xf numFmtId="186" fontId="22" fillId="0" borderId="17" xfId="0" applyNumberFormat="1" applyFont="1" applyBorder="1" applyAlignment="1">
      <alignment vertical="center" shrinkToFit="1"/>
    </xf>
    <xf numFmtId="186" fontId="22" fillId="0" borderId="20" xfId="0" applyNumberFormat="1" applyFont="1" applyBorder="1" applyAlignment="1">
      <alignment vertical="center" shrinkToFit="1"/>
    </xf>
    <xf numFmtId="186" fontId="22" fillId="0" borderId="30" xfId="0" applyNumberFormat="1" applyFont="1" applyBorder="1" applyAlignment="1">
      <alignment vertical="center" shrinkToFit="1"/>
    </xf>
    <xf numFmtId="181" fontId="22" fillId="0" borderId="10" xfId="0" applyNumberFormat="1" applyFont="1" applyBorder="1" applyAlignment="1">
      <alignment vertical="center" shrinkToFit="1"/>
    </xf>
    <xf numFmtId="182" fontId="22" fillId="0" borderId="31" xfId="0" applyNumberFormat="1" applyFont="1" applyBorder="1" applyAlignment="1">
      <alignment vertical="center" shrinkToFit="1"/>
    </xf>
    <xf numFmtId="191" fontId="26" fillId="0" borderId="10" xfId="0" applyNumberFormat="1" applyFont="1" applyFill="1" applyBorder="1" applyAlignment="1">
      <alignment vertical="center"/>
    </xf>
    <xf numFmtId="186" fontId="22" fillId="0" borderId="32" xfId="0" applyNumberFormat="1" applyFont="1" applyBorder="1" applyAlignment="1">
      <alignment vertical="center" shrinkToFit="1"/>
    </xf>
    <xf numFmtId="191" fontId="26" fillId="0" borderId="40" xfId="0" applyNumberFormat="1" applyFont="1" applyFill="1" applyBorder="1" applyAlignment="1">
      <alignment vertical="center"/>
    </xf>
    <xf numFmtId="183" fontId="26" fillId="0" borderId="0" xfId="0" applyNumberFormat="1" applyFont="1" applyFill="1" applyBorder="1" applyAlignment="1">
      <alignment vertical="center"/>
    </xf>
    <xf numFmtId="186" fontId="22" fillId="0" borderId="42" xfId="0" applyNumberFormat="1" applyFont="1" applyBorder="1" applyAlignment="1">
      <alignment vertical="center" shrinkToFit="1"/>
    </xf>
    <xf numFmtId="181" fontId="22" fillId="0" borderId="43" xfId="0" applyNumberFormat="1" applyFont="1" applyBorder="1" applyAlignment="1">
      <alignment vertical="center" shrinkToFit="1"/>
    </xf>
    <xf numFmtId="182" fontId="22" fillId="0" borderId="44" xfId="0" applyNumberFormat="1" applyFont="1" applyBorder="1" applyAlignment="1">
      <alignment vertical="center" shrinkToFit="1"/>
    </xf>
    <xf numFmtId="186" fontId="22" fillId="0" borderId="45" xfId="0" applyNumberFormat="1" applyFont="1" applyBorder="1" applyAlignment="1">
      <alignment vertical="center" shrinkToFit="1"/>
    </xf>
    <xf numFmtId="181" fontId="22" fillId="0" borderId="45" xfId="0" applyNumberFormat="1" applyFont="1" applyBorder="1" applyAlignment="1">
      <alignment vertical="center" shrinkToFit="1"/>
    </xf>
    <xf numFmtId="182" fontId="22" fillId="0" borderId="45" xfId="0" applyNumberFormat="1" applyFont="1" applyBorder="1" applyAlignment="1">
      <alignment horizontal="right" vertical="center" shrinkToFit="1"/>
    </xf>
    <xf numFmtId="182" fontId="22" fillId="0" borderId="29" xfId="0" applyNumberFormat="1" applyFont="1" applyBorder="1" applyAlignment="1">
      <alignment horizontal="right" vertical="center" shrinkToFit="1"/>
    </xf>
    <xf numFmtId="191" fontId="22" fillId="0" borderId="27" xfId="0" applyNumberFormat="1" applyFont="1" applyBorder="1" applyAlignment="1">
      <alignment vertical="center"/>
    </xf>
    <xf numFmtId="182" fontId="22" fillId="0" borderId="31" xfId="0" applyNumberFormat="1" applyFont="1" applyBorder="1" applyAlignment="1">
      <alignment horizontal="right" vertical="center" shrinkToFit="1"/>
    </xf>
    <xf numFmtId="191" fontId="22" fillId="0" borderId="30" xfId="0" applyNumberFormat="1" applyFont="1" applyBorder="1" applyAlignment="1">
      <alignment vertical="center"/>
    </xf>
    <xf numFmtId="0" fontId="25" fillId="0" borderId="4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vertical="center"/>
    </xf>
    <xf numFmtId="192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right" vertical="center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184" fontId="22" fillId="0" borderId="46" xfId="0" applyNumberFormat="1" applyFont="1" applyBorder="1" applyAlignment="1">
      <alignment horizontal="center" vertical="center" shrinkToFit="1"/>
    </xf>
    <xf numFmtId="184" fontId="22" fillId="0" borderId="52" xfId="0" applyNumberFormat="1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31" fillId="0" borderId="0" xfId="62">
      <alignment vertical="center"/>
      <protection/>
    </xf>
    <xf numFmtId="0" fontId="32" fillId="0" borderId="0" xfId="62" applyFont="1" applyAlignment="1">
      <alignment vertical="center"/>
      <protection/>
    </xf>
    <xf numFmtId="182" fontId="22" fillId="0" borderId="53" xfId="0" applyNumberFormat="1" applyFont="1" applyBorder="1" applyAlignment="1">
      <alignment vertical="center" shrinkToFit="1"/>
    </xf>
    <xf numFmtId="191" fontId="22" fillId="0" borderId="28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 textRotation="255"/>
    </xf>
    <xf numFmtId="0" fontId="22" fillId="0" borderId="10" xfId="0" applyFont="1" applyBorder="1" applyAlignment="1">
      <alignment vertical="center" textRotation="255"/>
    </xf>
    <xf numFmtId="0" fontId="22" fillId="0" borderId="26" xfId="0" applyFont="1" applyBorder="1" applyAlignment="1">
      <alignment vertical="distributed" textRotation="255" shrinkToFit="1"/>
    </xf>
    <xf numFmtId="0" fontId="22" fillId="0" borderId="31" xfId="0" applyFont="1" applyBorder="1" applyAlignment="1">
      <alignment vertical="distributed" textRotation="255" shrinkToFit="1"/>
    </xf>
    <xf numFmtId="191" fontId="26" fillId="0" borderId="54" xfId="0" applyNumberFormat="1" applyFont="1" applyFill="1" applyBorder="1" applyAlignment="1">
      <alignment vertical="center"/>
    </xf>
    <xf numFmtId="191" fontId="26" fillId="0" borderId="27" xfId="0" applyNumberFormat="1" applyFont="1" applyFill="1" applyBorder="1" applyAlignment="1">
      <alignment vertical="center"/>
    </xf>
    <xf numFmtId="191" fontId="26" fillId="0" borderId="25" xfId="0" applyNumberFormat="1" applyFont="1" applyFill="1" applyBorder="1" applyAlignment="1">
      <alignment vertical="center"/>
    </xf>
    <xf numFmtId="183" fontId="26" fillId="0" borderId="39" xfId="0" applyNumberFormat="1" applyFont="1" applyFill="1" applyBorder="1" applyAlignment="1">
      <alignment vertical="center"/>
    </xf>
    <xf numFmtId="191" fontId="26" fillId="0" borderId="30" xfId="0" applyNumberFormat="1" applyFont="1" applyFill="1" applyBorder="1" applyAlignment="1">
      <alignment vertical="center"/>
    </xf>
    <xf numFmtId="191" fontId="26" fillId="0" borderId="39" xfId="0" applyNumberFormat="1" applyFont="1" applyFill="1" applyBorder="1" applyAlignment="1">
      <alignment vertical="center"/>
    </xf>
    <xf numFmtId="183" fontId="26" fillId="0" borderId="25" xfId="0" applyNumberFormat="1" applyFont="1" applyFill="1" applyBorder="1" applyAlignment="1">
      <alignment vertical="center"/>
    </xf>
    <xf numFmtId="180" fontId="24" fillId="0" borderId="55" xfId="0" applyNumberFormat="1" applyFont="1" applyBorder="1" applyAlignment="1">
      <alignment vertical="center" shrinkToFit="1"/>
    </xf>
    <xf numFmtId="191" fontId="24" fillId="0" borderId="27" xfId="0" applyNumberFormat="1" applyFont="1" applyBorder="1" applyAlignment="1">
      <alignment vertical="center"/>
    </xf>
    <xf numFmtId="182" fontId="24" fillId="0" borderId="56" xfId="0" applyNumberFormat="1" applyFont="1" applyBorder="1" applyAlignment="1">
      <alignment vertical="center" shrinkToFit="1"/>
    </xf>
    <xf numFmtId="193" fontId="33" fillId="0" borderId="40" xfId="0" applyNumberFormat="1" applyFont="1" applyBorder="1" applyAlignment="1">
      <alignment vertical="center" shrinkToFit="1"/>
    </xf>
    <xf numFmtId="38" fontId="24" fillId="0" borderId="25" xfId="49" applyFont="1" applyBorder="1" applyAlignment="1">
      <alignment vertical="center"/>
    </xf>
    <xf numFmtId="38" fontId="24" fillId="0" borderId="30" xfId="49" applyFont="1" applyBorder="1" applyAlignment="1">
      <alignment vertical="center"/>
    </xf>
    <xf numFmtId="0" fontId="34" fillId="24" borderId="0" xfId="62" applyFont="1" applyFill="1" applyAlignment="1">
      <alignment horizontal="center" vertical="center" textRotation="255"/>
      <protection/>
    </xf>
    <xf numFmtId="0" fontId="35" fillId="0" borderId="0" xfId="62" applyFont="1" applyAlignment="1">
      <alignment horizontal="center" vertical="center"/>
      <protection/>
    </xf>
    <xf numFmtId="0" fontId="22" fillId="0" borderId="29" xfId="0" applyFont="1" applyBorder="1" applyAlignment="1">
      <alignment horizontal="distributed" vertical="center" shrinkToFit="1"/>
    </xf>
    <xf numFmtId="0" fontId="22" fillId="0" borderId="45" xfId="0" applyFont="1" applyBorder="1" applyAlignment="1">
      <alignment horizontal="distributed" vertical="center" shrinkToFit="1"/>
    </xf>
    <xf numFmtId="0" fontId="22" fillId="0" borderId="10" xfId="0" applyFont="1" applyBorder="1" applyAlignment="1">
      <alignment horizontal="distributed" vertical="center"/>
    </xf>
    <xf numFmtId="0" fontId="22" fillId="0" borderId="31" xfId="0" applyFont="1" applyBorder="1" applyAlignment="1">
      <alignment horizontal="distributed"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28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left" vertical="center" shrinkToFit="1"/>
    </xf>
    <xf numFmtId="0" fontId="22" fillId="0" borderId="40" xfId="0" applyFont="1" applyBorder="1" applyAlignment="1">
      <alignment horizontal="distributed" vertical="center"/>
    </xf>
    <xf numFmtId="0" fontId="22" fillId="0" borderId="41" xfId="0" applyFont="1" applyBorder="1" applyAlignment="1">
      <alignment horizontal="distributed" vertical="center"/>
    </xf>
    <xf numFmtId="0" fontId="22" fillId="0" borderId="57" xfId="0" applyFont="1" applyBorder="1" applyAlignment="1">
      <alignment horizontal="distributed" vertical="center"/>
    </xf>
    <xf numFmtId="0" fontId="22" fillId="0" borderId="58" xfId="0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 wrapText="1" shrinkToFit="1"/>
    </xf>
    <xf numFmtId="0" fontId="22" fillId="0" borderId="45" xfId="0" applyFont="1" applyBorder="1" applyAlignment="1">
      <alignment horizontal="distributed" vertical="center" wrapText="1" shrinkToFit="1"/>
    </xf>
    <xf numFmtId="0" fontId="22" fillId="0" borderId="27" xfId="0" applyFont="1" applyBorder="1" applyAlignment="1">
      <alignment horizontal="distributed" vertical="center"/>
    </xf>
    <xf numFmtId="0" fontId="22" fillId="0" borderId="28" xfId="0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 shrinkToFit="1"/>
    </xf>
    <xf numFmtId="0" fontId="22" fillId="0" borderId="31" xfId="0" applyFont="1" applyBorder="1" applyAlignment="1">
      <alignment horizontal="distributed" vertical="center" shrinkToFit="1"/>
    </xf>
    <xf numFmtId="0" fontId="22" fillId="0" borderId="28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left" vertical="center" shrinkToFit="1"/>
    </xf>
    <xf numFmtId="0" fontId="22" fillId="0" borderId="40" xfId="0" applyFont="1" applyBorder="1" applyAlignment="1">
      <alignment vertical="distributed" wrapText="1" shrinkToFit="1"/>
    </xf>
    <xf numFmtId="0" fontId="22" fillId="0" borderId="41" xfId="0" applyFont="1" applyBorder="1" applyAlignment="1">
      <alignment vertical="distributed" wrapText="1" shrinkToFit="1"/>
    </xf>
    <xf numFmtId="0" fontId="22" fillId="0" borderId="40" xfId="0" applyFont="1" applyBorder="1" applyAlignment="1">
      <alignment vertical="distributed" wrapText="1" shrinkToFit="1"/>
    </xf>
    <xf numFmtId="0" fontId="22" fillId="0" borderId="26" xfId="0" applyFont="1" applyBorder="1" applyAlignment="1">
      <alignment vertical="distributed" wrapText="1" shrinkToFit="1"/>
    </xf>
    <xf numFmtId="0" fontId="22" fillId="0" borderId="40" xfId="0" applyFont="1" applyBorder="1" applyAlignment="1">
      <alignment horizontal="distributed" vertical="center" shrinkToFit="1"/>
    </xf>
    <xf numFmtId="0" fontId="22" fillId="0" borderId="41" xfId="0" applyFont="1" applyBorder="1" applyAlignment="1">
      <alignment horizontal="distributed" vertical="center" shrinkToFit="1"/>
    </xf>
    <xf numFmtId="0" fontId="22" fillId="0" borderId="57" xfId="0" applyFont="1" applyBorder="1" applyAlignment="1">
      <alignment horizontal="distributed" vertical="center" shrinkToFit="1"/>
    </xf>
    <xf numFmtId="0" fontId="22" fillId="0" borderId="58" xfId="0" applyFont="1" applyBorder="1" applyAlignment="1">
      <alignment horizontal="distributed" vertical="center" shrinkToFit="1"/>
    </xf>
    <xf numFmtId="0" fontId="22" fillId="0" borderId="27" xfId="0" applyFont="1" applyBorder="1" applyAlignment="1">
      <alignment horizontal="distributed" vertical="center" shrinkToFit="1"/>
    </xf>
    <xf numFmtId="0" fontId="22" fillId="0" borderId="28" xfId="0" applyFont="1" applyBorder="1" applyAlignment="1">
      <alignment horizontal="distributed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2:AJ22"/>
  <sheetViews>
    <sheetView tabSelected="1" view="pageBreakPreview" zoomScale="60" zoomScaleNormal="50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100" customWidth="1"/>
  </cols>
  <sheetData>
    <row r="12" spans="35:36" ht="13.5" customHeight="1">
      <c r="AI12" s="121" t="s">
        <v>39</v>
      </c>
      <c r="AJ12" s="121"/>
    </row>
    <row r="13" spans="35:36" ht="13.5" customHeight="1">
      <c r="AI13" s="121"/>
      <c r="AJ13" s="121"/>
    </row>
    <row r="14" spans="35:36" ht="13.5" customHeight="1">
      <c r="AI14" s="121"/>
      <c r="AJ14" s="121"/>
    </row>
    <row r="15" spans="6:36" ht="13.5" customHeight="1">
      <c r="F15" s="122" t="s">
        <v>40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I15" s="121"/>
      <c r="AJ15" s="121"/>
    </row>
    <row r="16" spans="6:36" ht="13.5" customHeight="1"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I16" s="121"/>
      <c r="AJ16" s="121"/>
    </row>
    <row r="17" spans="6:36" ht="13.5" customHeight="1"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I17" s="121"/>
      <c r="AJ17" s="121"/>
    </row>
    <row r="18" spans="6:36" ht="13.5" customHeight="1"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I18" s="121"/>
      <c r="AJ18" s="121"/>
    </row>
    <row r="19" spans="6:36" ht="13.5" customHeight="1"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I19" s="121"/>
      <c r="AJ19" s="121"/>
    </row>
    <row r="20" spans="6:28" ht="13.5" customHeight="1"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6:28" ht="13.5" customHeight="1"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6:28" ht="13.5" customHeight="1"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</sheetData>
  <sheetProtection/>
  <mergeCells count="2">
    <mergeCell ref="AI12:AJ19"/>
    <mergeCell ref="F15:AB18"/>
  </mergeCells>
  <printOptions/>
  <pageMargins left="0.7086614173228347" right="0.1968503937007874" top="0.7480314960629921" bottom="0.7480314960629921" header="0.31496062992125984" footer="0.31496062992125984"/>
  <pageSetup firstPageNumber="6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showGridLines="0" workbookViewId="0" topLeftCell="A1">
      <selection activeCell="A1" sqref="A1"/>
    </sheetView>
  </sheetViews>
  <sheetFormatPr defaultColWidth="9.00390625" defaultRowHeight="18.75" customHeight="1" outlineLevelCol="1"/>
  <cols>
    <col min="1" max="1" width="7.625" style="4" customWidth="1"/>
    <col min="2" max="2" width="25.50390625" style="4" customWidth="1"/>
    <col min="3" max="3" width="8.50390625" style="3" hidden="1" customWidth="1" outlineLevel="1"/>
    <col min="4" max="5" width="7.50390625" style="3" hidden="1" customWidth="1" outlineLevel="1"/>
    <col min="6" max="6" width="8.625" style="3" customWidth="1" collapsed="1"/>
    <col min="7" max="7" width="7.50390625" style="3" customWidth="1"/>
    <col min="8" max="9" width="8.625" style="3" customWidth="1"/>
    <col min="10" max="10" width="7.50390625" style="3" customWidth="1"/>
    <col min="11" max="12" width="8.625" style="3" customWidth="1"/>
    <col min="13" max="13" width="7.50390625" style="3" customWidth="1"/>
    <col min="14" max="15" width="8.625" style="3" customWidth="1"/>
    <col min="16" max="16" width="7.50390625" style="3" customWidth="1"/>
    <col min="17" max="17" width="8.625" style="3" customWidth="1"/>
    <col min="18" max="18" width="8.625" style="4" customWidth="1"/>
    <col min="19" max="19" width="7.50390625" style="4" bestFit="1" customWidth="1"/>
    <col min="20" max="20" width="8.625" style="4" customWidth="1"/>
    <col min="21" max="22" width="9.875" style="4" bestFit="1" customWidth="1"/>
    <col min="23" max="16384" width="9.00390625" style="4" customWidth="1"/>
  </cols>
  <sheetData>
    <row r="1" spans="1:2" ht="18.75" customHeight="1">
      <c r="A1" s="1" t="s">
        <v>0</v>
      </c>
      <c r="B1" s="2"/>
    </row>
    <row r="2" spans="1:20" ht="18.75" customHeight="1">
      <c r="A2" s="5"/>
      <c r="B2" s="6"/>
      <c r="T2" s="7" t="s">
        <v>1</v>
      </c>
    </row>
    <row r="3" spans="1:22" ht="18.75" customHeight="1">
      <c r="A3" s="133" t="s">
        <v>2</v>
      </c>
      <c r="B3" s="134"/>
      <c r="C3" s="154" t="s">
        <v>22</v>
      </c>
      <c r="D3" s="155"/>
      <c r="E3" s="123"/>
      <c r="F3" s="123" t="s">
        <v>23</v>
      </c>
      <c r="G3" s="124"/>
      <c r="H3" s="124"/>
      <c r="I3" s="123" t="s">
        <v>24</v>
      </c>
      <c r="J3" s="124"/>
      <c r="K3" s="124"/>
      <c r="L3" s="124" t="s">
        <v>42</v>
      </c>
      <c r="M3" s="124"/>
      <c r="N3" s="124"/>
      <c r="O3" s="124" t="s">
        <v>43</v>
      </c>
      <c r="P3" s="124"/>
      <c r="Q3" s="124"/>
      <c r="R3" s="123" t="s">
        <v>45</v>
      </c>
      <c r="S3" s="124"/>
      <c r="T3" s="124"/>
      <c r="U3" s="21"/>
      <c r="V3" s="21"/>
    </row>
    <row r="4" spans="1:22" ht="18.75" customHeight="1" thickBot="1">
      <c r="A4" s="135"/>
      <c r="B4" s="136"/>
      <c r="C4" s="91" t="s">
        <v>3</v>
      </c>
      <c r="D4" s="92" t="s">
        <v>4</v>
      </c>
      <c r="E4" s="93" t="s">
        <v>5</v>
      </c>
      <c r="F4" s="94" t="s">
        <v>3</v>
      </c>
      <c r="G4" s="95" t="s">
        <v>46</v>
      </c>
      <c r="H4" s="96" t="s">
        <v>5</v>
      </c>
      <c r="I4" s="94" t="s">
        <v>3</v>
      </c>
      <c r="J4" s="95" t="s">
        <v>46</v>
      </c>
      <c r="K4" s="96" t="s">
        <v>5</v>
      </c>
      <c r="L4" s="94" t="s">
        <v>3</v>
      </c>
      <c r="M4" s="95" t="s">
        <v>46</v>
      </c>
      <c r="N4" s="96" t="s">
        <v>5</v>
      </c>
      <c r="O4" s="94" t="s">
        <v>3</v>
      </c>
      <c r="P4" s="95" t="s">
        <v>46</v>
      </c>
      <c r="Q4" s="96" t="s">
        <v>5</v>
      </c>
      <c r="R4" s="94" t="s">
        <v>3</v>
      </c>
      <c r="S4" s="95" t="s">
        <v>46</v>
      </c>
      <c r="T4" s="96" t="s">
        <v>5</v>
      </c>
      <c r="U4" s="22"/>
      <c r="V4" s="21"/>
    </row>
    <row r="5" spans="1:22" s="11" customFormat="1" ht="18.75" customHeight="1" thickTop="1">
      <c r="A5" s="125" t="s">
        <v>6</v>
      </c>
      <c r="B5" s="126"/>
      <c r="C5" s="18">
        <v>436923.6931110877</v>
      </c>
      <c r="D5" s="19">
        <v>-3.986075148388526</v>
      </c>
      <c r="E5" s="20">
        <f aca="true" t="shared" si="0" ref="E5:E20">C5/$C$5*100</f>
        <v>100</v>
      </c>
      <c r="F5" s="27">
        <v>451647.55879635294</v>
      </c>
      <c r="G5" s="28">
        <f>(F5-C5)/C5*100</f>
        <v>3.3698940838902236</v>
      </c>
      <c r="H5" s="29">
        <f>F5/F5*100</f>
        <v>100</v>
      </c>
      <c r="I5" s="27">
        <v>423360.3172852738</v>
      </c>
      <c r="J5" s="28">
        <f>(I5-F5)/F5*100</f>
        <v>-6.263122862097391</v>
      </c>
      <c r="K5" s="117">
        <f>I5/I5*100</f>
        <v>100</v>
      </c>
      <c r="L5" s="115">
        <v>459722.1069595798</v>
      </c>
      <c r="M5" s="28">
        <f>(L5-I5)/I5*100</f>
        <v>8.588851668354229</v>
      </c>
      <c r="N5" s="29">
        <f>L5/L5*100</f>
        <v>100</v>
      </c>
      <c r="O5" s="27">
        <v>463187.0177814818</v>
      </c>
      <c r="P5" s="28">
        <f>(O5-L5)/L5*100</f>
        <v>0.753696802796266</v>
      </c>
      <c r="Q5" s="29">
        <f>O5/O5*100</f>
        <v>100</v>
      </c>
      <c r="R5" s="27">
        <v>454242.94435855746</v>
      </c>
      <c r="S5" s="28">
        <f aca="true" t="shared" si="1" ref="S5:S20">(R5-O5)/O5*100</f>
        <v>-1.9309853427592998</v>
      </c>
      <c r="T5" s="29">
        <f>R5/R5*100</f>
        <v>100</v>
      </c>
      <c r="U5" s="22"/>
      <c r="V5" s="23"/>
    </row>
    <row r="6" spans="1:22" s="11" customFormat="1" ht="18.75" customHeight="1">
      <c r="A6" s="127" t="s">
        <v>7</v>
      </c>
      <c r="B6" s="128"/>
      <c r="C6" s="12">
        <v>12909.395478838618</v>
      </c>
      <c r="D6" s="13">
        <v>0.8638116001459584</v>
      </c>
      <c r="E6" s="14">
        <f t="shared" si="0"/>
        <v>2.954610995553498</v>
      </c>
      <c r="F6" s="30">
        <v>13805.411171417278</v>
      </c>
      <c r="G6" s="31">
        <f>(F6-C6)/C6*100</f>
        <v>6.94080287529675</v>
      </c>
      <c r="H6" s="32">
        <f>F6/F5*100</f>
        <v>3.056677912354689</v>
      </c>
      <c r="I6" s="30">
        <v>14312.290607597815</v>
      </c>
      <c r="J6" s="31">
        <f>(I6-F6)/F6*100</f>
        <v>3.671599707439216</v>
      </c>
      <c r="K6" s="32">
        <f>I6/I5*100</f>
        <v>3.380640561537026</v>
      </c>
      <c r="L6" s="30">
        <v>15564.781739333914</v>
      </c>
      <c r="M6" s="31">
        <f>(L6-I6)/I6*100</f>
        <v>8.751157771148117</v>
      </c>
      <c r="N6" s="32">
        <f>L6/L5*100</f>
        <v>3.3856935534976174</v>
      </c>
      <c r="O6" s="30">
        <v>14136.475991506964</v>
      </c>
      <c r="P6" s="31">
        <f>(O6-L6)/L6*100</f>
        <v>-9.176522817647124</v>
      </c>
      <c r="Q6" s="32">
        <f>O6/O5*100</f>
        <v>3.0520017722465926</v>
      </c>
      <c r="R6" s="30">
        <v>11183.581057657795</v>
      </c>
      <c r="S6" s="31">
        <f t="shared" si="1"/>
        <v>-20.88847981366244</v>
      </c>
      <c r="T6" s="32">
        <f>R6/R5*100</f>
        <v>2.46202636640846</v>
      </c>
      <c r="U6" s="22"/>
      <c r="V6" s="23"/>
    </row>
    <row r="7" spans="1:22" s="11" customFormat="1" ht="18.75" customHeight="1">
      <c r="A7" s="129" t="s">
        <v>8</v>
      </c>
      <c r="B7" s="130"/>
      <c r="C7" s="8">
        <f>C8+C9+C10</f>
        <v>170119.4106866821</v>
      </c>
      <c r="D7" s="9">
        <v>-9.343309406558516</v>
      </c>
      <c r="E7" s="10">
        <f t="shared" si="0"/>
        <v>38.935725704266005</v>
      </c>
      <c r="F7" s="30">
        <f>F8+F9+F10</f>
        <v>183660.50984004873</v>
      </c>
      <c r="G7" s="31">
        <f>(F7-C7)/C7*100</f>
        <v>7.959761380966689</v>
      </c>
      <c r="H7" s="32">
        <f>F7/F5*100</f>
        <v>40.6645638314766</v>
      </c>
      <c r="I7" s="30">
        <f>I8+I9+I10</f>
        <v>183660.50984004873</v>
      </c>
      <c r="J7" s="31">
        <f>(I7-F7)/F7*100</f>
        <v>0</v>
      </c>
      <c r="K7" s="32">
        <f>I7/I5*100</f>
        <v>43.38160718929459</v>
      </c>
      <c r="L7" s="116">
        <f>L8+L9+L10</f>
        <v>185747.36260581302</v>
      </c>
      <c r="M7" s="31">
        <f>(L7-I7)/I7*100</f>
        <v>1.1362555660886162</v>
      </c>
      <c r="N7" s="32">
        <f>L7/L5*100</f>
        <v>40.40427027411682</v>
      </c>
      <c r="O7" s="116">
        <f>O8+O9+O10</f>
        <v>191145.4934637086</v>
      </c>
      <c r="P7" s="31">
        <f>(O7-L7)/L7*100</f>
        <v>2.906168239573517</v>
      </c>
      <c r="Q7" s="32">
        <f>O7/O5*100</f>
        <v>41.267454856406516</v>
      </c>
      <c r="R7" s="41">
        <f>R8+R9+R10</f>
        <v>186415.20008253495</v>
      </c>
      <c r="S7" s="31">
        <f t="shared" si="1"/>
        <v>-2.47470829442901</v>
      </c>
      <c r="T7" s="32">
        <f>R7/R5*100</f>
        <v>41.03865616355898</v>
      </c>
      <c r="U7" s="22"/>
      <c r="V7" s="23"/>
    </row>
    <row r="8" spans="1:22" ht="18.75" customHeight="1">
      <c r="A8" s="6"/>
      <c r="B8" s="42" t="s">
        <v>9</v>
      </c>
      <c r="C8" s="38">
        <v>878.9189509047438</v>
      </c>
      <c r="D8" s="39">
        <v>-14.365981686287432</v>
      </c>
      <c r="E8" s="40">
        <f t="shared" si="0"/>
        <v>0.20116074380092702</v>
      </c>
      <c r="F8" s="27">
        <v>922.7654954377738</v>
      </c>
      <c r="G8" s="28">
        <v>-24.8576046926425</v>
      </c>
      <c r="H8" s="29">
        <v>0.13986572156885818</v>
      </c>
      <c r="I8" s="27">
        <v>922.7654954377738</v>
      </c>
      <c r="J8" s="28">
        <v>39.11543441322428</v>
      </c>
      <c r="K8" s="29">
        <v>0.2038338275289465</v>
      </c>
      <c r="L8" s="27">
        <v>592.9652372932852</v>
      </c>
      <c r="M8" s="28">
        <v>6.607997126119608</v>
      </c>
      <c r="N8" s="29">
        <v>0.19978171984809706</v>
      </c>
      <c r="O8" s="119">
        <v>382.55188627333973</v>
      </c>
      <c r="P8" s="28">
        <v>26.799416798353814</v>
      </c>
      <c r="Q8" s="29">
        <v>0.2533220556371082</v>
      </c>
      <c r="R8" s="36">
        <v>66.32869077278252</v>
      </c>
      <c r="S8" s="28">
        <f t="shared" si="1"/>
        <v>-82.66151778287416</v>
      </c>
      <c r="T8" s="29">
        <f>R8/R5*100</f>
        <v>0.014602029948191306</v>
      </c>
      <c r="U8" s="22"/>
      <c r="V8" s="21"/>
    </row>
    <row r="9" spans="1:22" ht="18.75" customHeight="1">
      <c r="A9" s="6"/>
      <c r="B9" s="24" t="s">
        <v>10</v>
      </c>
      <c r="C9" s="15">
        <v>148483.59271571352</v>
      </c>
      <c r="D9" s="16">
        <v>-8.020173430307928</v>
      </c>
      <c r="E9" s="17">
        <f t="shared" si="0"/>
        <v>33.983872940935164</v>
      </c>
      <c r="F9" s="27">
        <v>161562.40962283307</v>
      </c>
      <c r="G9" s="28">
        <v>-2.5571322168280024</v>
      </c>
      <c r="H9" s="29">
        <v>32.78121835461635</v>
      </c>
      <c r="I9" s="27">
        <v>161562.40962283307</v>
      </c>
      <c r="J9" s="28">
        <v>7.242982046917525</v>
      </c>
      <c r="K9" s="29">
        <v>36.82846563421104</v>
      </c>
      <c r="L9" s="27">
        <v>166736.74473856157</v>
      </c>
      <c r="M9" s="28">
        <v>-14.62957092357181</v>
      </c>
      <c r="N9" s="29">
        <v>28.905520448861015</v>
      </c>
      <c r="O9" s="119">
        <v>167879.40804845523</v>
      </c>
      <c r="P9" s="28">
        <v>22.160226428112228</v>
      </c>
      <c r="Q9" s="29">
        <v>35.3110492305529</v>
      </c>
      <c r="R9" s="36">
        <v>164717.47833451565</v>
      </c>
      <c r="S9" s="28">
        <f t="shared" si="1"/>
        <v>-1.8834529801456932</v>
      </c>
      <c r="T9" s="29">
        <f>R9/R5*100</f>
        <v>36.2619783928874</v>
      </c>
      <c r="U9" s="22"/>
      <c r="V9" s="21"/>
    </row>
    <row r="10" spans="1:22" ht="18.75" customHeight="1">
      <c r="A10" s="5"/>
      <c r="B10" s="25" t="s">
        <v>11</v>
      </c>
      <c r="C10" s="18">
        <v>20756.899020063833</v>
      </c>
      <c r="D10" s="19">
        <v>-16.13651351723971</v>
      </c>
      <c r="E10" s="20">
        <f t="shared" si="0"/>
        <v>4.750692019529917</v>
      </c>
      <c r="F10" s="27">
        <v>21175.33472177788</v>
      </c>
      <c r="G10" s="28">
        <v>-21.104331305704665</v>
      </c>
      <c r="H10" s="29">
        <v>4.600612827168741</v>
      </c>
      <c r="I10" s="27">
        <v>21175.33472177788</v>
      </c>
      <c r="J10" s="28">
        <v>-1.1398099957319254</v>
      </c>
      <c r="K10" s="29">
        <v>4.764603659109592</v>
      </c>
      <c r="L10" s="27">
        <v>18417.652629958167</v>
      </c>
      <c r="M10" s="28">
        <v>-3.7872320528931733</v>
      </c>
      <c r="N10" s="29">
        <v>4.214530417956554</v>
      </c>
      <c r="O10" s="119">
        <v>22883.533528980042</v>
      </c>
      <c r="P10" s="28">
        <v>-2.605706352628632</v>
      </c>
      <c r="Q10" s="29">
        <v>4.104712131122393</v>
      </c>
      <c r="R10" s="36">
        <v>21631.393057246525</v>
      </c>
      <c r="S10" s="28">
        <f t="shared" si="1"/>
        <v>-5.471796871526804</v>
      </c>
      <c r="T10" s="29">
        <f>R10/R5*100</f>
        <v>4.762075740723393</v>
      </c>
      <c r="U10" s="22"/>
      <c r="V10" s="21"/>
    </row>
    <row r="11" spans="1:22" ht="18.75" customHeight="1">
      <c r="A11" s="129" t="s">
        <v>12</v>
      </c>
      <c r="B11" s="130"/>
      <c r="C11" s="8">
        <f>C12+C13+C14+C16+C17+C18+C19</f>
        <v>198718.37693380305</v>
      </c>
      <c r="D11" s="9">
        <v>0.11166351832845717</v>
      </c>
      <c r="E11" s="10">
        <f t="shared" si="0"/>
        <v>45.481254522692815</v>
      </c>
      <c r="F11" s="30">
        <f>F12+F13+F14+F15+F16+F17+F18+F19</f>
        <v>252253.8665141202</v>
      </c>
      <c r="G11" s="31">
        <v>1.2252808226285672</v>
      </c>
      <c r="H11" s="32">
        <v>56.179778253855574</v>
      </c>
      <c r="I11" s="30">
        <f>I12+I13+I14+I15+I16+I17+I18+I19</f>
        <v>252253.8665141202</v>
      </c>
      <c r="J11" s="31">
        <v>0.7423171416701614</v>
      </c>
      <c r="K11" s="32">
        <v>59.29002173098924</v>
      </c>
      <c r="L11" s="30">
        <f>L12+L13+L14+L15+L16+L17+L18+L19</f>
        <v>255692.1445839201</v>
      </c>
      <c r="M11" s="31">
        <v>0.9515590170097874</v>
      </c>
      <c r="N11" s="32">
        <v>55.028077902502005</v>
      </c>
      <c r="O11" s="116">
        <f>O12+O13+O14+O15+O16+O17+O18+O19</f>
        <v>254632.89521875916</v>
      </c>
      <c r="P11" s="31">
        <v>2.4854913237078504</v>
      </c>
      <c r="Q11" s="32">
        <v>56.39579600437188</v>
      </c>
      <c r="R11" s="41">
        <f>R12+R13+R14+R15+R16+R17+R18+R19</f>
        <v>253088.54549715985</v>
      </c>
      <c r="S11" s="31">
        <f t="shared" si="1"/>
        <v>-0.6065004760176554</v>
      </c>
      <c r="T11" s="32">
        <f>R11/R5*100</f>
        <v>55.716560629147374</v>
      </c>
      <c r="U11" s="22"/>
      <c r="V11" s="21"/>
    </row>
    <row r="12" spans="1:22" ht="18.75" customHeight="1">
      <c r="A12" s="104"/>
      <c r="B12" s="42" t="s">
        <v>13</v>
      </c>
      <c r="C12" s="38">
        <v>7887.786283958758</v>
      </c>
      <c r="D12" s="39">
        <v>-18.316411299933907</v>
      </c>
      <c r="E12" s="40">
        <f t="shared" si="0"/>
        <v>1.8053006527968924</v>
      </c>
      <c r="F12" s="27">
        <v>7600.4971465885</v>
      </c>
      <c r="G12" s="28">
        <v>7.652135807973924</v>
      </c>
      <c r="H12" s="29">
        <v>1.844482440645064</v>
      </c>
      <c r="I12" s="27">
        <v>7600.4971465885</v>
      </c>
      <c r="J12" s="28">
        <v>-4.0178696310921715</v>
      </c>
      <c r="K12" s="29">
        <v>1.8546183964372804</v>
      </c>
      <c r="L12" s="27">
        <v>8040.104746949542</v>
      </c>
      <c r="M12" s="28">
        <v>-9.029532914330272</v>
      </c>
      <c r="N12" s="29">
        <v>1.5511174783816541</v>
      </c>
      <c r="O12" s="119">
        <v>8383.028242599543</v>
      </c>
      <c r="P12" s="28">
        <v>17.64509496033302</v>
      </c>
      <c r="Q12" s="29">
        <v>1.8248136303884201</v>
      </c>
      <c r="R12" s="36">
        <v>8167.370022297074</v>
      </c>
      <c r="S12" s="28">
        <f t="shared" si="1"/>
        <v>-2.572557482349533</v>
      </c>
      <c r="T12" s="29">
        <f>R12/R5*100</f>
        <v>1.7980180261974847</v>
      </c>
      <c r="U12" s="22"/>
      <c r="V12" s="21"/>
    </row>
    <row r="13" spans="1:22" ht="18.75" customHeight="1">
      <c r="A13" s="104"/>
      <c r="B13" s="24" t="s">
        <v>14</v>
      </c>
      <c r="C13" s="15">
        <v>37097.32409280975</v>
      </c>
      <c r="D13" s="16">
        <v>-1.0833636129174513</v>
      </c>
      <c r="E13" s="17">
        <f t="shared" si="0"/>
        <v>8.490572765386235</v>
      </c>
      <c r="F13" s="27">
        <v>37120.23642424173</v>
      </c>
      <c r="G13" s="28">
        <v>5.1001044560056545</v>
      </c>
      <c r="H13" s="29">
        <v>8.206473818375004</v>
      </c>
      <c r="I13" s="27">
        <v>37120.23642424173</v>
      </c>
      <c r="J13" s="28">
        <v>0.061720668965344894</v>
      </c>
      <c r="K13" s="29">
        <v>8.60229255152078</v>
      </c>
      <c r="L13" s="27">
        <v>38684.42333485736</v>
      </c>
      <c r="M13" s="28">
        <v>7.968764005543481</v>
      </c>
      <c r="N13" s="29">
        <v>8.538902242992492</v>
      </c>
      <c r="O13" s="119">
        <v>39027.288232322186</v>
      </c>
      <c r="P13" s="28">
        <v>-2.980274442466517</v>
      </c>
      <c r="Q13" s="29">
        <v>8.284419521777387</v>
      </c>
      <c r="R13" s="36">
        <v>39110.10484133981</v>
      </c>
      <c r="S13" s="28">
        <f t="shared" si="1"/>
        <v>0.2122018022995393</v>
      </c>
      <c r="T13" s="29">
        <f>R13/R5*100</f>
        <v>8.609953181896465</v>
      </c>
      <c r="U13" s="22"/>
      <c r="V13" s="21"/>
    </row>
    <row r="14" spans="1:22" ht="18.75" customHeight="1">
      <c r="A14" s="104"/>
      <c r="B14" s="24" t="s">
        <v>15</v>
      </c>
      <c r="C14" s="15">
        <v>11147.941526373916</v>
      </c>
      <c r="D14" s="16">
        <v>6.980525589800999</v>
      </c>
      <c r="E14" s="17">
        <f t="shared" si="0"/>
        <v>2.5514618918913956</v>
      </c>
      <c r="F14" s="27">
        <v>11081.557178884306</v>
      </c>
      <c r="G14" s="28">
        <v>1.1736460606834103</v>
      </c>
      <c r="H14" s="29">
        <v>2.468958281823979</v>
      </c>
      <c r="I14" s="27">
        <v>11081.557178884306</v>
      </c>
      <c r="J14" s="28">
        <v>-2.9576140111388978</v>
      </c>
      <c r="K14" s="29">
        <v>2.509948848427058</v>
      </c>
      <c r="L14" s="27">
        <v>10564.029264268522</v>
      </c>
      <c r="M14" s="28">
        <v>-3.3087554600724154</v>
      </c>
      <c r="N14" s="29">
        <v>2.2312165606942087</v>
      </c>
      <c r="O14" s="119">
        <v>10423.995489008417</v>
      </c>
      <c r="P14" s="28">
        <v>-2.4015742758096033</v>
      </c>
      <c r="Q14" s="29">
        <v>2.177632237734973</v>
      </c>
      <c r="R14" s="36">
        <v>10486.41144608525</v>
      </c>
      <c r="S14" s="28">
        <f t="shared" si="1"/>
        <v>0.5987719118129692</v>
      </c>
      <c r="T14" s="29">
        <f>R14/R5*100</f>
        <v>2.30854690784317</v>
      </c>
      <c r="U14" s="22"/>
      <c r="V14" s="21"/>
    </row>
    <row r="15" spans="1:22" ht="18.75" customHeight="1">
      <c r="A15" s="104"/>
      <c r="B15" s="24" t="s">
        <v>16</v>
      </c>
      <c r="C15" s="15">
        <v>53973.80867776344</v>
      </c>
      <c r="D15" s="16">
        <v>1.165512405019979</v>
      </c>
      <c r="E15" s="17">
        <f t="shared" si="0"/>
        <v>12.353143015304646</v>
      </c>
      <c r="F15" s="27">
        <v>56474.68272915894</v>
      </c>
      <c r="G15" s="28">
        <v>3.5194400175574265</v>
      </c>
      <c r="H15" s="29">
        <v>12.042175322577837</v>
      </c>
      <c r="I15" s="27">
        <v>56474.68272915894</v>
      </c>
      <c r="J15" s="28">
        <v>4.613159446932653</v>
      </c>
      <c r="K15" s="29">
        <v>13.197173232677153</v>
      </c>
      <c r="L15" s="27">
        <v>56399.98105824572</v>
      </c>
      <c r="M15" s="28">
        <v>1.397703337720263</v>
      </c>
      <c r="N15" s="29">
        <v>12.302652000571953</v>
      </c>
      <c r="O15" s="119">
        <v>56059.76473853213</v>
      </c>
      <c r="P15" s="28">
        <v>-0.8747154081143672</v>
      </c>
      <c r="Q15" s="29">
        <v>12.195038807916262</v>
      </c>
      <c r="R15" s="36">
        <v>56389.63798656949</v>
      </c>
      <c r="S15" s="28">
        <f t="shared" si="1"/>
        <v>0.5884313813586576</v>
      </c>
      <c r="T15" s="29">
        <f>R15/R5*100</f>
        <v>12.413982140371614</v>
      </c>
      <c r="U15" s="22"/>
      <c r="V15" s="21"/>
    </row>
    <row r="16" spans="1:22" ht="18.75" customHeight="1">
      <c r="A16" s="104"/>
      <c r="B16" s="24" t="s">
        <v>17</v>
      </c>
      <c r="C16" s="15">
        <v>21083.144840415014</v>
      </c>
      <c r="D16" s="16">
        <v>8.5547469010184</v>
      </c>
      <c r="E16" s="17">
        <f t="shared" si="0"/>
        <v>4.825360851981682</v>
      </c>
      <c r="F16" s="27">
        <v>20568.47425745368</v>
      </c>
      <c r="G16" s="28">
        <v>-1.8067564818894493</v>
      </c>
      <c r="H16" s="29">
        <v>4.739486691825764</v>
      </c>
      <c r="I16" s="27">
        <v>20568.47425745368</v>
      </c>
      <c r="J16" s="28">
        <v>-6.369367973179671</v>
      </c>
      <c r="K16" s="29">
        <v>4.648779167677607</v>
      </c>
      <c r="L16" s="27">
        <v>18978.0183889114</v>
      </c>
      <c r="M16" s="28">
        <v>-11.829792186838823</v>
      </c>
      <c r="N16" s="29">
        <v>3.7683435059140633</v>
      </c>
      <c r="O16" s="119">
        <v>17823.800774747906</v>
      </c>
      <c r="P16" s="28">
        <v>5.415155150615048</v>
      </c>
      <c r="Q16" s="29">
        <v>3.9724051533674363</v>
      </c>
      <c r="R16" s="36">
        <v>17960.298561853055</v>
      </c>
      <c r="S16" s="28">
        <f t="shared" si="1"/>
        <v>0.765817509015999</v>
      </c>
      <c r="T16" s="29">
        <f>R16/R5*100</f>
        <v>3.9538970907330286</v>
      </c>
      <c r="U16" s="22"/>
      <c r="V16" s="21"/>
    </row>
    <row r="17" spans="1:22" ht="18.75" customHeight="1">
      <c r="A17" s="104"/>
      <c r="B17" s="24" t="s">
        <v>18</v>
      </c>
      <c r="C17" s="15">
        <v>90806.07645489169</v>
      </c>
      <c r="D17" s="16">
        <v>1.2612820466328913</v>
      </c>
      <c r="E17" s="17">
        <f t="shared" si="0"/>
        <v>20.783051568641824</v>
      </c>
      <c r="F17" s="27">
        <v>89082.11791196966</v>
      </c>
      <c r="G17" s="28">
        <v>-0.3720507273771025</v>
      </c>
      <c r="H17" s="29">
        <v>20.087537624344627</v>
      </c>
      <c r="I17" s="27">
        <v>89082.11791196966</v>
      </c>
      <c r="J17" s="28">
        <v>1.8953636829025262</v>
      </c>
      <c r="K17" s="29">
        <v>21.442270975511747</v>
      </c>
      <c r="L17" s="27">
        <v>91897.72057798674</v>
      </c>
      <c r="M17" s="28">
        <v>1.308355089368043</v>
      </c>
      <c r="N17" s="29">
        <v>19.97127296841004</v>
      </c>
      <c r="O17" s="119">
        <v>92362.80712506875</v>
      </c>
      <c r="P17" s="28">
        <v>6.945155980418696</v>
      </c>
      <c r="Q17" s="29">
        <v>21.358309027341313</v>
      </c>
      <c r="R17" s="36">
        <v>90187.17129978946</v>
      </c>
      <c r="S17" s="28">
        <f t="shared" si="1"/>
        <v>-2.3555323760713014</v>
      </c>
      <c r="T17" s="29">
        <f>R17/R5*100</f>
        <v>19.85439122827631</v>
      </c>
      <c r="U17" s="22"/>
      <c r="V17" s="21"/>
    </row>
    <row r="18" spans="1:22" ht="18.75" customHeight="1">
      <c r="A18" s="104"/>
      <c r="B18" s="24" t="s">
        <v>19</v>
      </c>
      <c r="C18" s="15">
        <v>25988.578644940768</v>
      </c>
      <c r="D18" s="16">
        <v>0.5868177628604224</v>
      </c>
      <c r="E18" s="17">
        <f t="shared" si="0"/>
        <v>5.948081794303881</v>
      </c>
      <c r="F18" s="27">
        <v>25499.30673968989</v>
      </c>
      <c r="G18" s="28">
        <v>-2.17320916727859</v>
      </c>
      <c r="H18" s="29">
        <v>5.7492955770995104</v>
      </c>
      <c r="I18" s="27">
        <v>25499.30673968989</v>
      </c>
      <c r="J18" s="28">
        <v>-1.6666902111872388</v>
      </c>
      <c r="K18" s="29">
        <v>5.922498333024402</v>
      </c>
      <c r="L18" s="27">
        <v>25423.554422499197</v>
      </c>
      <c r="M18" s="28">
        <v>2.440492982555272</v>
      </c>
      <c r="N18" s="29">
        <v>5.577843316476636</v>
      </c>
      <c r="O18" s="119">
        <v>24653.86419262495</v>
      </c>
      <c r="P18" s="28">
        <v>-3.045540841187193</v>
      </c>
      <c r="Q18" s="29">
        <v>5.40796782021591</v>
      </c>
      <c r="R18" s="36">
        <v>24929.956777286687</v>
      </c>
      <c r="S18" s="28">
        <f t="shared" si="1"/>
        <v>1.1198754990478408</v>
      </c>
      <c r="T18" s="29">
        <f>R18/R5*100</f>
        <v>5.488243039743988</v>
      </c>
      <c r="U18" s="22"/>
      <c r="V18" s="21"/>
    </row>
    <row r="19" spans="1:22" ht="18.75" customHeight="1">
      <c r="A19" s="105"/>
      <c r="B19" s="26" t="s">
        <v>20</v>
      </c>
      <c r="C19" s="18">
        <v>4707.525090413177</v>
      </c>
      <c r="D19" s="19">
        <v>-3.0156450064770164</v>
      </c>
      <c r="E19" s="20">
        <f t="shared" si="0"/>
        <v>1.0774249976909103</v>
      </c>
      <c r="F19" s="33">
        <v>4826.99412613346</v>
      </c>
      <c r="G19" s="34">
        <v>0.2485523741790442</v>
      </c>
      <c r="H19" s="35">
        <v>1.0413684971637858</v>
      </c>
      <c r="I19" s="33">
        <v>4826.99412613346</v>
      </c>
      <c r="J19" s="34">
        <v>1.9723894241505613</v>
      </c>
      <c r="K19" s="35">
        <v>1.1124402257132149</v>
      </c>
      <c r="L19" s="33">
        <v>5704.3127902016</v>
      </c>
      <c r="M19" s="34">
        <v>6.256424945913686</v>
      </c>
      <c r="N19" s="35">
        <v>1.0867298290609566</v>
      </c>
      <c r="O19" s="120">
        <v>5898.346423855287</v>
      </c>
      <c r="P19" s="34">
        <v>8.14185588755606</v>
      </c>
      <c r="Q19" s="35">
        <v>1.1752098056301838</v>
      </c>
      <c r="R19" s="37">
        <v>5857.594561939022</v>
      </c>
      <c r="S19" s="34">
        <f t="shared" si="1"/>
        <v>-0.6909031614597573</v>
      </c>
      <c r="T19" s="35">
        <f>R19/R5*100</f>
        <v>1.2895290140853173</v>
      </c>
      <c r="U19" s="22"/>
      <c r="V19" s="21"/>
    </row>
    <row r="20" spans="1:22" s="11" customFormat="1" ht="18.75" customHeight="1">
      <c r="A20" s="131" t="s">
        <v>25</v>
      </c>
      <c r="B20" s="132"/>
      <c r="C20" s="8">
        <v>1202.701334000476</v>
      </c>
      <c r="D20" s="9">
        <v>1.26957683150857</v>
      </c>
      <c r="E20" s="10">
        <f t="shared" si="0"/>
        <v>0.27526576218302945</v>
      </c>
      <c r="F20" s="33">
        <v>1927.7712707667483</v>
      </c>
      <c r="G20" s="34">
        <v>-38.81835725888441</v>
      </c>
      <c r="H20" s="35">
        <v>0.271941531066309</v>
      </c>
      <c r="I20" s="33">
        <v>1927.7712707667483</v>
      </c>
      <c r="J20" s="34">
        <v>58.72226853715512</v>
      </c>
      <c r="K20" s="35">
        <v>0.4521713624203133</v>
      </c>
      <c r="L20" s="33">
        <v>2717.818030512759</v>
      </c>
      <c r="M20" s="34">
        <v>31.616036481791728</v>
      </c>
      <c r="N20" s="35">
        <v>0.5471439046188339</v>
      </c>
      <c r="O20" s="120">
        <v>3272.153107507115</v>
      </c>
      <c r="P20" s="34">
        <v>9.108281243222633</v>
      </c>
      <c r="Q20" s="35">
        <v>0.596979310256667</v>
      </c>
      <c r="R20" s="37">
        <v>3555.6177212049815</v>
      </c>
      <c r="S20" s="34">
        <f t="shared" si="1"/>
        <v>8.662938572389232</v>
      </c>
      <c r="T20" s="35">
        <f>R20/R5*100</f>
        <v>0.7827568408852045</v>
      </c>
      <c r="U20" s="22"/>
      <c r="V20" s="23"/>
    </row>
    <row r="21" spans="1:22" s="85" customFormat="1" ht="11.25">
      <c r="A21" s="82" t="s">
        <v>21</v>
      </c>
      <c r="B21" s="8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7"/>
      <c r="S21" s="87"/>
      <c r="T21" s="87"/>
      <c r="U21" s="86"/>
      <c r="V21" s="87"/>
    </row>
    <row r="22" spans="1:20" s="85" customFormat="1" ht="11.25">
      <c r="A22" s="83" t="s">
        <v>47</v>
      </c>
      <c r="B22" s="83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7"/>
      <c r="S22" s="87"/>
      <c r="T22" s="87"/>
    </row>
    <row r="23" spans="1:20" ht="18.75" customHeight="1">
      <c r="A23" s="21"/>
      <c r="B23" s="21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21"/>
      <c r="S23" s="21"/>
      <c r="T23" s="21"/>
    </row>
    <row r="24" spans="1:20" ht="18.75" customHeight="1">
      <c r="A24" s="43" t="s">
        <v>26</v>
      </c>
      <c r="B24" s="43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21"/>
      <c r="S24" s="21"/>
      <c r="T24" s="21"/>
    </row>
    <row r="25" spans="1:20" ht="18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21"/>
      <c r="S25" s="21"/>
      <c r="T25" s="90"/>
    </row>
    <row r="26" spans="1:20" ht="18.75" customHeight="1">
      <c r="A26" s="150" t="s">
        <v>2</v>
      </c>
      <c r="B26" s="151"/>
      <c r="C26" s="139" t="s">
        <v>22</v>
      </c>
      <c r="D26" s="140"/>
      <c r="E26" s="141"/>
      <c r="F26" s="139" t="s">
        <v>23</v>
      </c>
      <c r="G26" s="140"/>
      <c r="H26" s="141"/>
      <c r="I26" s="139" t="s">
        <v>24</v>
      </c>
      <c r="J26" s="140"/>
      <c r="K26" s="141"/>
      <c r="L26" s="139" t="s">
        <v>42</v>
      </c>
      <c r="M26" s="140"/>
      <c r="N26" s="141"/>
      <c r="O26" s="139" t="s">
        <v>43</v>
      </c>
      <c r="P26" s="140"/>
      <c r="Q26" s="141"/>
      <c r="R26" s="139" t="s">
        <v>45</v>
      </c>
      <c r="S26" s="140"/>
      <c r="T26" s="141"/>
    </row>
    <row r="27" spans="1:20" ht="18.75" customHeight="1" thickBot="1">
      <c r="A27" s="152"/>
      <c r="B27" s="153"/>
      <c r="C27" s="97" t="s">
        <v>3</v>
      </c>
      <c r="D27" s="92" t="s">
        <v>4</v>
      </c>
      <c r="E27" s="93" t="s">
        <v>5</v>
      </c>
      <c r="F27" s="98" t="s">
        <v>3</v>
      </c>
      <c r="G27" s="99" t="s">
        <v>46</v>
      </c>
      <c r="H27" s="99" t="s">
        <v>5</v>
      </c>
      <c r="I27" s="98" t="s">
        <v>3</v>
      </c>
      <c r="J27" s="99" t="s">
        <v>46</v>
      </c>
      <c r="K27" s="99" t="s">
        <v>5</v>
      </c>
      <c r="L27" s="98" t="s">
        <v>3</v>
      </c>
      <c r="M27" s="99" t="s">
        <v>46</v>
      </c>
      <c r="N27" s="99" t="s">
        <v>5</v>
      </c>
      <c r="O27" s="98" t="s">
        <v>3</v>
      </c>
      <c r="P27" s="99" t="s">
        <v>46</v>
      </c>
      <c r="Q27" s="99" t="s">
        <v>5</v>
      </c>
      <c r="R27" s="98" t="s">
        <v>3</v>
      </c>
      <c r="S27" s="99" t="s">
        <v>46</v>
      </c>
      <c r="T27" s="99" t="s">
        <v>5</v>
      </c>
    </row>
    <row r="28" spans="1:20" ht="18.75" customHeight="1" thickTop="1">
      <c r="A28" s="142" t="s">
        <v>6</v>
      </c>
      <c r="B28" s="143"/>
      <c r="C28" s="64">
        <v>337117.1338910039</v>
      </c>
      <c r="D28" s="19">
        <v>0.8070820039717717</v>
      </c>
      <c r="E28" s="20">
        <v>100</v>
      </c>
      <c r="F28" s="65">
        <v>357744.08128235396</v>
      </c>
      <c r="G28" s="66">
        <f aca="true" t="shared" si="2" ref="G28:G39">F28/C28*100-100</f>
        <v>6.118629199671318</v>
      </c>
      <c r="H28" s="67">
        <f>F28/F28*100</f>
        <v>100</v>
      </c>
      <c r="I28" s="65">
        <v>347060.9538312962</v>
      </c>
      <c r="J28" s="66">
        <f aca="true" t="shared" si="3" ref="J28:J39">I28/F28*100-100</f>
        <v>-2.9862485530895384</v>
      </c>
      <c r="K28" s="102">
        <f>I28/I28*100</f>
        <v>100</v>
      </c>
      <c r="L28" s="108">
        <v>354580.5645458471</v>
      </c>
      <c r="M28" s="66">
        <f aca="true" t="shared" si="4" ref="M28:M39">L28/I28*100-100</f>
        <v>2.1666541947574274</v>
      </c>
      <c r="N28" s="102">
        <f>L28/L28*100</f>
        <v>100</v>
      </c>
      <c r="O28" s="112">
        <v>376624.3178961837</v>
      </c>
      <c r="P28" s="66">
        <f aca="true" t="shared" si="5" ref="P28:P39">O28/L28*100-100</f>
        <v>6.2168532498589</v>
      </c>
      <c r="Q28" s="67">
        <f>O28/O28*100</f>
        <v>100</v>
      </c>
      <c r="R28" s="68">
        <v>361360.08547483117</v>
      </c>
      <c r="S28" s="66">
        <f aca="true" t="shared" si="6" ref="S28:S39">R28/O28*100-100</f>
        <v>-4.052906755097027</v>
      </c>
      <c r="T28" s="67">
        <f>R28/R28*100</f>
        <v>100</v>
      </c>
    </row>
    <row r="29" spans="1:20" ht="18.75" customHeight="1">
      <c r="A29" s="144" t="s">
        <v>27</v>
      </c>
      <c r="B29" s="145"/>
      <c r="C29" s="51">
        <v>226038.99734169425</v>
      </c>
      <c r="D29" s="13">
        <v>-0.09629413400895714</v>
      </c>
      <c r="E29" s="14">
        <v>67.41820429873819</v>
      </c>
      <c r="F29" s="47">
        <v>231668.35032171378</v>
      </c>
      <c r="G29" s="48">
        <f t="shared" si="2"/>
        <v>2.490434414513814</v>
      </c>
      <c r="H29" s="49">
        <f>F29/F28*100</f>
        <v>64.75812247998218</v>
      </c>
      <c r="I29" s="47">
        <v>231686.28202535826</v>
      </c>
      <c r="J29" s="48">
        <f t="shared" si="3"/>
        <v>0.007740247478608353</v>
      </c>
      <c r="K29" s="49">
        <f>I29/I28*100</f>
        <v>66.75665454950006</v>
      </c>
      <c r="L29" s="109">
        <v>238481.73297754783</v>
      </c>
      <c r="M29" s="48">
        <f t="shared" si="4"/>
        <v>2.9330398385200027</v>
      </c>
      <c r="N29" s="49">
        <f>L29/L28*100</f>
        <v>67.25741815065338</v>
      </c>
      <c r="O29" s="109">
        <v>244610.5151675943</v>
      </c>
      <c r="P29" s="48">
        <f t="shared" si="5"/>
        <v>2.569916829069456</v>
      </c>
      <c r="Q29" s="49">
        <f>O29/O28*100</f>
        <v>64.94814687856164</v>
      </c>
      <c r="R29" s="50">
        <v>243632.7351404696</v>
      </c>
      <c r="S29" s="48">
        <f t="shared" si="6"/>
        <v>-0.39972935196787773</v>
      </c>
      <c r="T29" s="49">
        <f>R29/R28*100</f>
        <v>67.42104203908782</v>
      </c>
    </row>
    <row r="30" spans="1:20" ht="18.75" customHeight="1">
      <c r="A30" s="146" t="s">
        <v>28</v>
      </c>
      <c r="B30" s="147"/>
      <c r="C30" s="51">
        <v>18045.950051551692</v>
      </c>
      <c r="D30" s="13">
        <v>17.35584959473468</v>
      </c>
      <c r="E30" s="14">
        <v>2.331766701956798</v>
      </c>
      <c r="F30" s="52">
        <v>17933.773023536414</v>
      </c>
      <c r="G30" s="53">
        <f t="shared" si="2"/>
        <v>-0.6216188546173669</v>
      </c>
      <c r="H30" s="54">
        <f>F30/F28*100</f>
        <v>5.013017394795684</v>
      </c>
      <c r="I30" s="52">
        <v>17364.742111899992</v>
      </c>
      <c r="J30" s="53">
        <f t="shared" si="3"/>
        <v>-3.1729570285607025</v>
      </c>
      <c r="K30" s="54">
        <f>I30/I28*100</f>
        <v>5.003369558057766</v>
      </c>
      <c r="L30" s="110">
        <v>16951.698740358956</v>
      </c>
      <c r="M30" s="53">
        <f t="shared" si="4"/>
        <v>-2.3786323394804754</v>
      </c>
      <c r="N30" s="54">
        <f>L30/L28*100</f>
        <v>4.780774931099504</v>
      </c>
      <c r="O30" s="110">
        <v>18526.613333388275</v>
      </c>
      <c r="P30" s="53">
        <f t="shared" si="5"/>
        <v>9.290600412097533</v>
      </c>
      <c r="Q30" s="54">
        <f>O30/O28*100</f>
        <v>4.9191229703056845</v>
      </c>
      <c r="R30" s="55">
        <v>18171.22437934801</v>
      </c>
      <c r="S30" s="53">
        <f t="shared" si="6"/>
        <v>-1.9182618411957293</v>
      </c>
      <c r="T30" s="54">
        <f>R30/R28*100</f>
        <v>5.028564335065068</v>
      </c>
    </row>
    <row r="31" spans="1:20" ht="18.75" customHeight="1">
      <c r="A31" s="106"/>
      <c r="B31" s="44" t="s">
        <v>29</v>
      </c>
      <c r="C31" s="56">
        <v>-3609.09420260072</v>
      </c>
      <c r="D31" s="57">
        <v>0.8988507654634788</v>
      </c>
      <c r="E31" s="58">
        <v>-1.5126221985544466</v>
      </c>
      <c r="F31" s="59">
        <v>-3968.3899998273364</v>
      </c>
      <c r="G31" s="60">
        <f t="shared" si="2"/>
        <v>9.955290082694617</v>
      </c>
      <c r="H31" s="61">
        <f>F31/F28*100</f>
        <v>-1.1092818043564598</v>
      </c>
      <c r="I31" s="59">
        <v>-4349.555745197079</v>
      </c>
      <c r="J31" s="60">
        <f t="shared" si="3"/>
        <v>9.605047522706371</v>
      </c>
      <c r="K31" s="61">
        <f>I31/I28*100</f>
        <v>-1.2532541322154513</v>
      </c>
      <c r="L31" s="111">
        <v>-4516.602250303651</v>
      </c>
      <c r="M31" s="60">
        <f t="shared" si="4"/>
        <v>3.8405417677662967</v>
      </c>
      <c r="N31" s="61">
        <f>L31/L28*100</f>
        <v>-1.2737873143409855</v>
      </c>
      <c r="O31" s="111">
        <v>-4295.853964564501</v>
      </c>
      <c r="P31" s="60">
        <f t="shared" si="5"/>
        <v>-4.887485625379313</v>
      </c>
      <c r="Q31" s="61">
        <f>O31/O28*100</f>
        <v>-1.1406204433534883</v>
      </c>
      <c r="R31" s="62">
        <v>-4254.956655240387</v>
      </c>
      <c r="S31" s="118">
        <v>5</v>
      </c>
      <c r="T31" s="61">
        <f>R31/R28*100</f>
        <v>-1.1774838523323146</v>
      </c>
    </row>
    <row r="32" spans="1:20" ht="18.75" customHeight="1">
      <c r="A32" s="106"/>
      <c r="B32" s="45" t="s">
        <v>30</v>
      </c>
      <c r="C32" s="63">
        <v>21431.740106865782</v>
      </c>
      <c r="D32" s="16">
        <v>9.83282442608271</v>
      </c>
      <c r="E32" s="17">
        <v>3.7947217559627773</v>
      </c>
      <c r="F32" s="52">
        <v>21669.31662415894</v>
      </c>
      <c r="G32" s="53">
        <f t="shared" si="2"/>
        <v>1.1085264943887978</v>
      </c>
      <c r="H32" s="54">
        <f>F32/F28*100</f>
        <v>6.057211777336481</v>
      </c>
      <c r="I32" s="52">
        <v>21564.64012954602</v>
      </c>
      <c r="J32" s="53">
        <f t="shared" si="3"/>
        <v>-0.48306320143116466</v>
      </c>
      <c r="K32" s="54">
        <f>I32/I28*100</f>
        <v>6.21350223685158</v>
      </c>
      <c r="L32" s="110">
        <v>21314.980762725252</v>
      </c>
      <c r="M32" s="53">
        <f t="shared" si="4"/>
        <v>-1.1577256347473508</v>
      </c>
      <c r="N32" s="54">
        <f>L32/L28*100</f>
        <v>6.011322360554602</v>
      </c>
      <c r="O32" s="110">
        <v>22661.672021232112</v>
      </c>
      <c r="P32" s="53">
        <f t="shared" si="5"/>
        <v>6.318050546223802</v>
      </c>
      <c r="Q32" s="54">
        <f>O32/O28*100</f>
        <v>6.017049602059629</v>
      </c>
      <c r="R32" s="55">
        <v>22248.889849361844</v>
      </c>
      <c r="S32" s="53">
        <f t="shared" si="6"/>
        <v>-1.8214991880719396</v>
      </c>
      <c r="T32" s="54">
        <f>R32/R28*100</f>
        <v>6.156985993659636</v>
      </c>
    </row>
    <row r="33" spans="1:20" ht="18.75" customHeight="1">
      <c r="A33" s="107"/>
      <c r="B33" s="46" t="s">
        <v>31</v>
      </c>
      <c r="C33" s="64">
        <v>223.30414728662996</v>
      </c>
      <c r="D33" s="19">
        <v>59.860264246431115</v>
      </c>
      <c r="E33" s="20">
        <v>0.04966714454846722</v>
      </c>
      <c r="F33" s="65">
        <v>232.84639920481064</v>
      </c>
      <c r="G33" s="66">
        <f t="shared" si="2"/>
        <v>4.273208551712386</v>
      </c>
      <c r="H33" s="67">
        <f>F33/F28*100</f>
        <v>0.06508742181566206</v>
      </c>
      <c r="I33" s="65">
        <v>149.6577275510462</v>
      </c>
      <c r="J33" s="66">
        <f t="shared" si="3"/>
        <v>-35.72684479462018</v>
      </c>
      <c r="K33" s="67">
        <f>I33/I28*100</f>
        <v>0.04312145342163548</v>
      </c>
      <c r="L33" s="112">
        <v>153.3202279373553</v>
      </c>
      <c r="M33" s="66">
        <f t="shared" si="4"/>
        <v>2.4472511017246745</v>
      </c>
      <c r="N33" s="67">
        <f>L33/L28*100</f>
        <v>0.04323988488588777</v>
      </c>
      <c r="O33" s="112">
        <v>160.795276720663</v>
      </c>
      <c r="P33" s="66">
        <f t="shared" si="5"/>
        <v>4.875448519657752</v>
      </c>
      <c r="Q33" s="67">
        <f>O33/O28*100</f>
        <v>0.04269381159954364</v>
      </c>
      <c r="R33" s="68">
        <v>177.29118522655313</v>
      </c>
      <c r="S33" s="66">
        <f t="shared" si="6"/>
        <v>10.258950910944463</v>
      </c>
      <c r="T33" s="67">
        <f>R33/R28*100</f>
        <v>0.049062193737747915</v>
      </c>
    </row>
    <row r="34" spans="1:20" ht="18.75" customHeight="1">
      <c r="A34" s="148" t="s">
        <v>32</v>
      </c>
      <c r="B34" s="149"/>
      <c r="C34" s="69">
        <v>93032.18649775794</v>
      </c>
      <c r="D34" s="39">
        <v>1.7516602702588528</v>
      </c>
      <c r="E34" s="40">
        <v>30.250028999305005</v>
      </c>
      <c r="F34" s="52">
        <v>108141.95793710373</v>
      </c>
      <c r="G34" s="53">
        <f t="shared" si="2"/>
        <v>16.24144503978731</v>
      </c>
      <c r="H34" s="54">
        <f>F34/F28*100</f>
        <v>30.228860125222123</v>
      </c>
      <c r="I34" s="52">
        <v>98009.92969403797</v>
      </c>
      <c r="J34" s="53">
        <f t="shared" si="3"/>
        <v>-9.369192528360387</v>
      </c>
      <c r="K34" s="54">
        <f>I34/I28*100</f>
        <v>28.239975892442192</v>
      </c>
      <c r="L34" s="110">
        <v>99147.13282794034</v>
      </c>
      <c r="M34" s="53">
        <f t="shared" si="4"/>
        <v>1.1602937962025095</v>
      </c>
      <c r="N34" s="54">
        <f>L34/L28*100</f>
        <v>27.961806918247113</v>
      </c>
      <c r="O34" s="110">
        <v>113487.18939520107</v>
      </c>
      <c r="P34" s="53">
        <f t="shared" si="5"/>
        <v>14.463410245202368</v>
      </c>
      <c r="Q34" s="54">
        <f>O34/O28*100</f>
        <v>30.132730151132662</v>
      </c>
      <c r="R34" s="55">
        <v>99556.12595501353</v>
      </c>
      <c r="S34" s="53">
        <f t="shared" si="6"/>
        <v>-12.275450219914092</v>
      </c>
      <c r="T34" s="54">
        <f>R34/R28*100</f>
        <v>27.550393625847104</v>
      </c>
    </row>
    <row r="35" spans="1:20" ht="18.75" customHeight="1">
      <c r="A35" s="106"/>
      <c r="B35" s="44" t="s">
        <v>33</v>
      </c>
      <c r="C35" s="69">
        <v>55888.13330279507</v>
      </c>
      <c r="D35" s="39">
        <v>3.331457950813416</v>
      </c>
      <c r="E35" s="40">
        <v>19.109287680641863</v>
      </c>
      <c r="F35" s="59">
        <v>68788.56311211768</v>
      </c>
      <c r="G35" s="60">
        <f t="shared" si="2"/>
        <v>23.08259204047785</v>
      </c>
      <c r="H35" s="61">
        <f>F35/F28*100</f>
        <v>19.228428005165362</v>
      </c>
      <c r="I35" s="59">
        <v>57950.897478278464</v>
      </c>
      <c r="J35" s="60">
        <f t="shared" si="3"/>
        <v>-15.755040000145144</v>
      </c>
      <c r="K35" s="61">
        <f>I35/I28*100</f>
        <v>16.69761372996398</v>
      </c>
      <c r="L35" s="113">
        <v>56108.11050724335</v>
      </c>
      <c r="M35" s="60">
        <f t="shared" si="4"/>
        <v>-3.1799110129844763</v>
      </c>
      <c r="N35" s="61">
        <f>L35/L28*100</f>
        <v>15.823797499760762</v>
      </c>
      <c r="O35" s="113">
        <v>70895.49598368161</v>
      </c>
      <c r="P35" s="60">
        <f t="shared" si="5"/>
        <v>26.35516566634206</v>
      </c>
      <c r="Q35" s="61">
        <f>O35/O28*100</f>
        <v>18.823929474257667</v>
      </c>
      <c r="R35" s="70">
        <v>60532.200072827676</v>
      </c>
      <c r="S35" s="60">
        <f t="shared" si="6"/>
        <v>-14.617707044801989</v>
      </c>
      <c r="T35" s="61">
        <f>R35/R28*100</f>
        <v>16.751213680195946</v>
      </c>
    </row>
    <row r="36" spans="1:20" ht="18.75" customHeight="1">
      <c r="A36" s="106"/>
      <c r="B36" s="45" t="s">
        <v>34</v>
      </c>
      <c r="C36" s="63">
        <v>1271.9214484902668</v>
      </c>
      <c r="D36" s="16">
        <v>-56.99576519237154</v>
      </c>
      <c r="E36" s="17">
        <v>0.0180528709907314</v>
      </c>
      <c r="F36" s="52">
        <v>1181.0679311534534</v>
      </c>
      <c r="G36" s="53">
        <f t="shared" si="2"/>
        <v>-7.143013229681273</v>
      </c>
      <c r="H36" s="54">
        <f>F36/F28*100</f>
        <v>0.33014324846964577</v>
      </c>
      <c r="I36" s="52">
        <v>1291.7912018728678</v>
      </c>
      <c r="J36" s="53">
        <f t="shared" si="3"/>
        <v>9.37484354615232</v>
      </c>
      <c r="K36" s="54">
        <f>I36/I28*100</f>
        <v>0.37220873959241124</v>
      </c>
      <c r="L36" s="114">
        <v>1807.429915269435</v>
      </c>
      <c r="M36" s="53">
        <f t="shared" si="4"/>
        <v>39.91656799094022</v>
      </c>
      <c r="N36" s="54">
        <f>L36/L28*100</f>
        <v>0.5097374464346127</v>
      </c>
      <c r="O36" s="114">
        <v>1703.8453962898243</v>
      </c>
      <c r="P36" s="53">
        <f t="shared" si="5"/>
        <v>-5.73103931192648</v>
      </c>
      <c r="Q36" s="54">
        <f>O36/O28*100</f>
        <v>0.45239919870481876</v>
      </c>
      <c r="R36" s="71">
        <v>1750.9023124879693</v>
      </c>
      <c r="S36" s="53">
        <f t="shared" si="6"/>
        <v>2.7618066932958243</v>
      </c>
      <c r="T36" s="54">
        <f>R36/R28*100</f>
        <v>0.4845311872746721</v>
      </c>
    </row>
    <row r="37" spans="1:20" ht="18.75" customHeight="1">
      <c r="A37" s="107"/>
      <c r="B37" s="45" t="s">
        <v>35</v>
      </c>
      <c r="C37" s="72">
        <v>35872.1317464726</v>
      </c>
      <c r="D37" s="73">
        <v>-0.63793183863568</v>
      </c>
      <c r="E37" s="74">
        <v>11.122688447672411</v>
      </c>
      <c r="F37" s="65">
        <v>38172.3268938326</v>
      </c>
      <c r="G37" s="66">
        <f t="shared" si="2"/>
        <v>6.412206454906837</v>
      </c>
      <c r="H37" s="67">
        <f>F37/F28*100</f>
        <v>10.67028887158712</v>
      </c>
      <c r="I37" s="65">
        <v>38767.24101388663</v>
      </c>
      <c r="J37" s="66">
        <f t="shared" si="3"/>
        <v>1.558495822664014</v>
      </c>
      <c r="K37" s="67">
        <f>I37/I28*100</f>
        <v>11.1701534228858</v>
      </c>
      <c r="L37" s="112">
        <v>41231.59240542756</v>
      </c>
      <c r="M37" s="66">
        <f t="shared" si="4"/>
        <v>6.356788172411299</v>
      </c>
      <c r="N37" s="67">
        <f>L37/L28*100</f>
        <v>11.628271972051737</v>
      </c>
      <c r="O37" s="112">
        <v>40887.84801522964</v>
      </c>
      <c r="P37" s="66">
        <f t="shared" si="5"/>
        <v>-0.8336917643585195</v>
      </c>
      <c r="Q37" s="67">
        <f>O37/O28*100</f>
        <v>10.856401478170179</v>
      </c>
      <c r="R37" s="68">
        <v>37273.023569697885</v>
      </c>
      <c r="S37" s="66">
        <f t="shared" si="6"/>
        <v>-8.840828316974097</v>
      </c>
      <c r="T37" s="67">
        <f>R37/R28*100</f>
        <v>10.314648758376487</v>
      </c>
    </row>
    <row r="38" spans="1:20" ht="30" customHeight="1">
      <c r="A38" s="137" t="s">
        <v>36</v>
      </c>
      <c r="B38" s="138"/>
      <c r="C38" s="75">
        <v>2884.251928363682</v>
      </c>
      <c r="D38" s="76">
        <v>0.5753858043217264</v>
      </c>
      <c r="E38" s="77" t="s">
        <v>38</v>
      </c>
      <c r="F38" s="47">
        <v>3036.5674233724403</v>
      </c>
      <c r="G38" s="48">
        <f t="shared" si="2"/>
        <v>5.280935881879472</v>
      </c>
      <c r="H38" s="78" t="s">
        <v>44</v>
      </c>
      <c r="I38" s="47">
        <v>2946.4631997155607</v>
      </c>
      <c r="J38" s="48">
        <f t="shared" si="3"/>
        <v>-2.9673052198132694</v>
      </c>
      <c r="K38" s="78" t="s">
        <v>44</v>
      </c>
      <c r="L38" s="79">
        <v>3011.0953357380995</v>
      </c>
      <c r="M38" s="48">
        <f t="shared" si="4"/>
        <v>2.193549745633277</v>
      </c>
      <c r="N38" s="78" t="s">
        <v>44</v>
      </c>
      <c r="O38" s="79">
        <v>3205.1496765797806</v>
      </c>
      <c r="P38" s="48">
        <f t="shared" si="5"/>
        <v>6.4446428692737925</v>
      </c>
      <c r="Q38" s="78" t="s">
        <v>44</v>
      </c>
      <c r="R38" s="103">
        <v>3085.7521004460164</v>
      </c>
      <c r="S38" s="48">
        <f t="shared" si="6"/>
        <v>-3.725179420050466</v>
      </c>
      <c r="T38" s="78" t="s">
        <v>44</v>
      </c>
    </row>
    <row r="39" spans="1:20" ht="30" customHeight="1">
      <c r="A39" s="137" t="s">
        <v>37</v>
      </c>
      <c r="B39" s="138"/>
      <c r="C39" s="75">
        <v>4409.876090656768</v>
      </c>
      <c r="D39" s="76">
        <v>-1.8468509026788809</v>
      </c>
      <c r="E39" s="77" t="s">
        <v>38</v>
      </c>
      <c r="F39" s="65">
        <v>4460.382652489554</v>
      </c>
      <c r="G39" s="66">
        <f t="shared" si="2"/>
        <v>1.1453056910101225</v>
      </c>
      <c r="H39" s="80" t="s">
        <v>44</v>
      </c>
      <c r="I39" s="65">
        <v>4472.169537015297</v>
      </c>
      <c r="J39" s="66">
        <f t="shared" si="3"/>
        <v>0.26425724974883735</v>
      </c>
      <c r="K39" s="80" t="s">
        <v>44</v>
      </c>
      <c r="L39" s="81">
        <v>4581.376108835775</v>
      </c>
      <c r="M39" s="66">
        <f t="shared" si="4"/>
        <v>2.4419148450566723</v>
      </c>
      <c r="N39" s="80" t="s">
        <v>44</v>
      </c>
      <c r="O39" s="81">
        <v>4547.780930229063</v>
      </c>
      <c r="P39" s="66">
        <f t="shared" si="5"/>
        <v>-0.733298856252361</v>
      </c>
      <c r="Q39" s="80" t="s">
        <v>44</v>
      </c>
      <c r="R39" s="81">
        <v>4491.698924937429</v>
      </c>
      <c r="S39" s="66">
        <f t="shared" si="6"/>
        <v>-1.2331729727537635</v>
      </c>
      <c r="T39" s="80" t="s">
        <v>44</v>
      </c>
    </row>
    <row r="40" spans="1:22" s="85" customFormat="1" ht="11.25">
      <c r="A40" s="82" t="s">
        <v>21</v>
      </c>
      <c r="B40" s="83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7"/>
      <c r="S40" s="87"/>
      <c r="T40" s="87"/>
      <c r="U40" s="86"/>
      <c r="V40" s="87"/>
    </row>
    <row r="41" spans="1:17" s="85" customFormat="1" ht="11.25">
      <c r="A41" s="83" t="s">
        <v>47</v>
      </c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</sheetData>
  <sheetProtection/>
  <mergeCells count="25">
    <mergeCell ref="L3:N3"/>
    <mergeCell ref="O3:Q3"/>
    <mergeCell ref="I26:K26"/>
    <mergeCell ref="L26:N26"/>
    <mergeCell ref="O26:Q26"/>
    <mergeCell ref="C3:E3"/>
    <mergeCell ref="F3:H3"/>
    <mergeCell ref="A39:B39"/>
    <mergeCell ref="R26:T26"/>
    <mergeCell ref="A28:B28"/>
    <mergeCell ref="A29:B29"/>
    <mergeCell ref="A30:B30"/>
    <mergeCell ref="A34:B34"/>
    <mergeCell ref="A38:B38"/>
    <mergeCell ref="A26:B27"/>
    <mergeCell ref="C26:E26"/>
    <mergeCell ref="F26:H26"/>
    <mergeCell ref="I3:K3"/>
    <mergeCell ref="A5:B5"/>
    <mergeCell ref="A6:B6"/>
    <mergeCell ref="A7:B7"/>
    <mergeCell ref="A11:B11"/>
    <mergeCell ref="R3:T3"/>
    <mergeCell ref="A20:B20"/>
    <mergeCell ref="A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2.50390625" defaultRowHeight="13.5"/>
  <sheetData>
    <row r="1" ht="13.5">
      <c r="A1" t="s">
        <v>41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那須塩原市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local-manager</dc:creator>
  <cp:keywords/>
  <dc:description/>
  <cp:lastModifiedBy>那須塩原市</cp:lastModifiedBy>
  <cp:lastPrinted>2018-05-14T01:25:44Z</cp:lastPrinted>
  <dcterms:created xsi:type="dcterms:W3CDTF">2011-04-12T05:58:54Z</dcterms:created>
  <dcterms:modified xsi:type="dcterms:W3CDTF">2018-05-15T01:29:50Z</dcterms:modified>
  <cp:category/>
  <cp:version/>
  <cp:contentType/>
  <cp:contentStatus/>
</cp:coreProperties>
</file>